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C:\Users\Utilisateur\Desktop\20.01.26\"/>
    </mc:Choice>
  </mc:AlternateContent>
  <xr:revisionPtr revIDLastSave="0" documentId="8_{2257A1EA-D298-4276-8B53-35C6D9C26699}" xr6:coauthVersionLast="47" xr6:coauthVersionMax="47" xr10:uidLastSave="{00000000-0000-0000-0000-000000000000}"/>
  <bookViews>
    <workbookView xWindow="-108" yWindow="-108" windowWidth="23256" windowHeight="12456" activeTab="1" xr2:uid="{00000000-000D-0000-FFFF-FFFF00000000}"/>
  </bookViews>
  <sheets>
    <sheet name="Fournitures, travaux, services" sheetId="1" r:id="rId1"/>
    <sheet name="Prestations intellectuell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1" i="2" l="1"/>
  <c r="AE12" i="2"/>
  <c r="AJ19" i="2"/>
  <c r="AJ18" i="2"/>
  <c r="AA19" i="2"/>
  <c r="AE19" i="2"/>
  <c r="AE16" i="2"/>
  <c r="AA16" i="2"/>
  <c r="AJ14" i="2"/>
  <c r="AJ13" i="2"/>
  <c r="AJ21" i="2"/>
  <c r="AE21" i="2"/>
  <c r="AA21" i="2"/>
  <c r="AI20" i="2"/>
  <c r="AJ20" i="2"/>
  <c r="AA20" i="2"/>
  <c r="AE20" i="2" s="1"/>
  <c r="AI12" i="2"/>
  <c r="AI11" i="2"/>
  <c r="A16" i="2"/>
  <c r="A17" i="2"/>
  <c r="A18" i="2"/>
  <c r="A19" i="2"/>
  <c r="A20" i="2" s="1"/>
  <c r="A21" i="2" s="1"/>
  <c r="A12" i="2"/>
  <c r="A13" i="2" s="1"/>
  <c r="A14" i="2" s="1"/>
  <c r="A15" i="2" s="1"/>
  <c r="U17" i="1"/>
  <c r="U16" i="1"/>
  <c r="U22" i="1"/>
  <c r="U32" i="1"/>
  <c r="U11" i="1"/>
  <c r="A12" i="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A18" i="2"/>
  <c r="AE18" i="2" s="1"/>
  <c r="AA14" i="2"/>
  <c r="AE14" i="2" s="1"/>
  <c r="AA15" i="2"/>
  <c r="AE15" i="2" s="1"/>
  <c r="AA17" i="2"/>
  <c r="AE17" i="2" s="1"/>
  <c r="AA13" i="2"/>
  <c r="AE13" i="2" s="1"/>
  <c r="AA12" i="2"/>
  <c r="AA11" i="2"/>
  <c r="F22" i="2"/>
  <c r="F36" i="1"/>
</calcChain>
</file>

<file path=xl/sharedStrings.xml><?xml version="1.0" encoding="utf-8"?>
<sst xmlns="http://schemas.openxmlformats.org/spreadsheetml/2006/main" count="363" uniqueCount="161">
  <si>
    <t>FOURNITURES, TRAVAUX  ET SERVICES NON CONSULTANTS</t>
  </si>
  <si>
    <t xml:space="preserve">N° </t>
  </si>
  <si>
    <t>Réf N</t>
  </si>
  <si>
    <t>Description</t>
  </si>
  <si>
    <t>DONNEES DE BASES</t>
  </si>
  <si>
    <t>EVALUATION DES OFFRES</t>
  </si>
  <si>
    <t>SIGNATURE DE CONTRAT</t>
  </si>
  <si>
    <t>Type de marché (T, F et S)</t>
  </si>
  <si>
    <t>Montant Estimatif en FCFA</t>
  </si>
  <si>
    <t>Source de financement (BN, BA, FE et Don)</t>
  </si>
  <si>
    <t>Ligne d'imputation budgétaire</t>
  </si>
  <si>
    <t>Date de l'avis de non objection du PTF</t>
  </si>
  <si>
    <t>Date de réception du dossier corrigé pour le BON A LANCER.</t>
  </si>
  <si>
    <t>Date d'ouverture des plis</t>
  </si>
  <si>
    <t>Date de réception de l'avis de non objection de l'organe de contrôle compétent.</t>
  </si>
  <si>
    <t>Date de réception de l'avis de non objection du PTF</t>
  </si>
  <si>
    <t>Date d'examen juridique du contrat par l'organe de contrôle.</t>
  </si>
  <si>
    <t>Date d'approbation du contrat</t>
  </si>
  <si>
    <t>Date de notification du contrat</t>
  </si>
  <si>
    <t>F</t>
  </si>
  <si>
    <t>BN</t>
  </si>
  <si>
    <t>Annuel</t>
  </si>
  <si>
    <t>Acquisition de matériels didactiques et pédagogiques pour les travaux pratiques du Master en ingénierie durable</t>
  </si>
  <si>
    <t xml:space="preserve">Acquisition des accessoires du spectromètre de fluorescence X </t>
  </si>
  <si>
    <t>CCMP</t>
  </si>
  <si>
    <t>Acquisition et installation de divers équipements pour l'appel à expérimentation sur des projets de recherche</t>
  </si>
  <si>
    <t>S</t>
  </si>
  <si>
    <t>COÛT TOTAL</t>
  </si>
  <si>
    <t>DC : Demande de Cotation</t>
  </si>
  <si>
    <t>CCMP : Commission de Contrôle des Marchés Publics</t>
  </si>
  <si>
    <t>BA : Budget Autonome</t>
  </si>
  <si>
    <t>FE : Financement Extérieur</t>
  </si>
  <si>
    <t>BN : Budget National</t>
  </si>
  <si>
    <t>FM : Financement Mixte</t>
  </si>
  <si>
    <t>N°</t>
  </si>
  <si>
    <t>Réf N°</t>
  </si>
  <si>
    <t>AMI</t>
  </si>
  <si>
    <t>EVALUATION DES PROPOSITIONS FIANCIERES</t>
  </si>
  <si>
    <t>Autorisation d'engagement (1 ou 3)</t>
  </si>
  <si>
    <t>Date d'autorisation du lancement l'AMI</t>
  </si>
  <si>
    <t>Date de publication de l'avis à manifestation d'intérêt par la PRMP.</t>
  </si>
  <si>
    <t>Date d'ouverture des plis de l'AMI</t>
  </si>
  <si>
    <t>Date d'autorisation du lancement de la DP</t>
  </si>
  <si>
    <t>Date d'invitation à la soumission</t>
  </si>
  <si>
    <t>Date de réception des résultats par l'organe de contrôle</t>
  </si>
  <si>
    <t>AMI : Avis National à Manifestation dintérêt + Demande de Proposition</t>
  </si>
  <si>
    <t>SFQC : Sélection Fondé sur la Qualité et le Coût</t>
  </si>
  <si>
    <t>ED</t>
  </si>
  <si>
    <t>SD</t>
  </si>
  <si>
    <t>Méthode de sélection (SMC, SFQC, SFQ, SFQc, SCBD, CI)</t>
  </si>
  <si>
    <t>CI</t>
  </si>
  <si>
    <t>SFQC</t>
  </si>
  <si>
    <t>Mode de Passation de Marchés (AMI, DC, SD, ED)</t>
  </si>
  <si>
    <t>SD : Seuil de Dispense</t>
  </si>
  <si>
    <t>SMC : Sélection au Moindre Coût</t>
  </si>
  <si>
    <t>SCBD : Sélection dans le Cadre d'un Budget Déterminé</t>
  </si>
  <si>
    <t>SFQ : Sélection Fondée sur la Qualité</t>
  </si>
  <si>
    <t>SFQc : Sélection Fondé sur les Qualifications du consultant</t>
  </si>
  <si>
    <t xml:space="preserve">Date de réception du Dossier par l'Organe de contrôle </t>
  </si>
  <si>
    <t xml:space="preserve">Date de réception de l'avis de non objection de l'Organe de contrôle </t>
  </si>
  <si>
    <t>Date d'autorisation du lancement du DAC</t>
  </si>
  <si>
    <t>Date de sollicitation d'offres /publication de l'avis par la PRMP.</t>
  </si>
  <si>
    <t xml:space="preserve">AAC : Appel A Concurrence </t>
  </si>
  <si>
    <t>Mode de Passation de Marchés (AAC, DC, SD, ED)</t>
  </si>
  <si>
    <t>Recrutement de consultants pour le montage d'un cycle de classes préparatoires aux grandes écoles d'ingénieurs</t>
  </si>
  <si>
    <t>Acquisition de licences Office 365</t>
  </si>
  <si>
    <t>3 389 831</t>
  </si>
  <si>
    <t>Acquisition de matériels didactiques et pédagogiques pour les travaux pratiques du Bachelor en sciences des données et digitalisation</t>
  </si>
  <si>
    <t>Recrutement d'un consultant pour le développement et la mise en ligne du site web de SCITI</t>
  </si>
  <si>
    <t>Acquisition de pièces de rechange et maintenance du diffractomètre de poudre du X-TechLab</t>
  </si>
  <si>
    <t>Acquisition et implémentation d’un système informatisé de gestion des Ressources Humaines</t>
  </si>
  <si>
    <t>F-SCITI-6.6.4.4-2026</t>
  </si>
  <si>
    <t>F-SCITI-1.2.4.3-2026</t>
  </si>
  <si>
    <t>F-SCITI-2.2.4.1-2026</t>
  </si>
  <si>
    <t>F-SCITI-1.3.4.3-2026</t>
  </si>
  <si>
    <t>Acquisition de matériels informatiques du Bachelor en sciences des données et digitalisation</t>
  </si>
  <si>
    <t>F-SCITI-1.3.4.6-2026</t>
  </si>
  <si>
    <t>F-SCITI-2.2.5.1-2026</t>
  </si>
  <si>
    <t>S-SCITI-2.2.5.1-2026</t>
  </si>
  <si>
    <t>63 559 322</t>
  </si>
  <si>
    <t>Services de maintenance du diffractomètre de poudre (Accord-cadre à bons de commande sur trois (03) ans)</t>
  </si>
  <si>
    <t>S-SCITI-2.2.5.2-2026</t>
  </si>
  <si>
    <t>Acquisition des fluides de laboratoire (Argon, hélium, azote liquide, air sec) pour la plateforme X-TechLab (Accord-cadre à bons de commande sur trois (03) ans)</t>
  </si>
  <si>
    <t>16 949 153</t>
  </si>
  <si>
    <t>F-SCITI-2.2.5.4-2026</t>
  </si>
  <si>
    <t>F-SCITI-2.2.5.5-2026</t>
  </si>
  <si>
    <t>Acquisition de pièces de rechange pour la maintenance des équipements du laboratoire de préparation d'échantillons (Accord-cadre à bons de commande sur trois (03) ans)</t>
  </si>
  <si>
    <t>Services de maintenance du diffractomètre à monocristal et du microtomographe (Accord-cadre à bons de commande sur trois (03) ans)</t>
  </si>
  <si>
    <t>Acquisition des consommables et des équipements de protection individuels pour l'entretien des équipements du X-TechLab</t>
  </si>
  <si>
    <t>F-SCITI-2.2.5.6-2026</t>
  </si>
  <si>
    <t>F-SCITI-2.2.5.7-2026</t>
  </si>
  <si>
    <t>Acquisition des standards matériels de référence certifiés (MRC) pour assurer la calibration et l'étalonnage des équipements du X-TechLab</t>
  </si>
  <si>
    <t>8 474 576</t>
  </si>
  <si>
    <t>F-SCITI-2.3.4.2-2026</t>
  </si>
  <si>
    <t>Acquisition de matériel et consommables pour le développement et le déploiement des offres de services du X-TechLab</t>
  </si>
  <si>
    <t>F-SCITI-2.8.4.1-2026</t>
  </si>
  <si>
    <t>Acquisition de matériel de contrôle interne de qualité pour la production et la commercialisation d'eau ultrapure sur la plateforme X-TechLab</t>
  </si>
  <si>
    <t>F-SCITI-2.8.4.2-2026</t>
  </si>
  <si>
    <t>Recrutement d'un cabinet pour l'évaluation des activités du X-TechLab assortie d'une théorie de changement</t>
  </si>
  <si>
    <t>Mise en place d'un dispositif de facturation pour les prestations de service</t>
  </si>
  <si>
    <t>Acquisition de matériel audiovisuel</t>
  </si>
  <si>
    <t>F-SCITI-5.1.4.4-2026</t>
  </si>
  <si>
    <t>Acquisition et implémentation d’un système de gestion comptable et budgétaire avec accompagnement pour son déploiement opérationnel</t>
  </si>
  <si>
    <t>F-SCITI-6.6.4.1-2026</t>
  </si>
  <si>
    <t xml:space="preserve">Acquisition d’un logiciel de gestion des matières </t>
  </si>
  <si>
    <t>F-SCITI-6.6.4.3-2026</t>
  </si>
  <si>
    <t>Services d’assurance maladie au profit du personnel de SCITI (accord-cadre à bons de commande sur trois ans)</t>
  </si>
  <si>
    <t>Acquisition de mobilier de bureau</t>
  </si>
  <si>
    <t>F-SCITI-8.4.4.3-2026</t>
  </si>
  <si>
    <t>DC</t>
  </si>
  <si>
    <t>Acquisition et installation des équipements de réseau, de vidéo surveillance et de sonorisation</t>
  </si>
  <si>
    <t>27 118 644</t>
  </si>
  <si>
    <t>F-SCITI-8.6.4.1-2026</t>
  </si>
  <si>
    <t>Services de location de véhicule</t>
  </si>
  <si>
    <t>Maintenance des équipements informatiques, de sonorisation et de vidéosurveillance</t>
  </si>
  <si>
    <t>F-SCITI-8.9.4.3-2026</t>
  </si>
  <si>
    <t>Recrutement d’un cabinet pour le dimensionnement et la planification des ressources, la mise en place du dispositif de recrutement des étudiants et l’élaboration des statuts du personnel académique dans le cadre du lancement des premières filières d’ingénieurs</t>
  </si>
  <si>
    <t>ED : Entente Directe</t>
  </si>
  <si>
    <t>S-SCITI-4.4.2.1-2026</t>
  </si>
  <si>
    <t>S-SCITI-6.6.5.7-2026</t>
  </si>
  <si>
    <t>S-SCITI-8.7.5.1-2026</t>
  </si>
  <si>
    <t>PI-SCITI-1.1.2.2-2026</t>
  </si>
  <si>
    <t>PI-SCITI-1.1.2.5-2026</t>
  </si>
  <si>
    <t>PI-SCITI-2.9.6.1-2026</t>
  </si>
  <si>
    <t>Elaboration du plan stratégique de SCITI dans ses déclinaisons annuelles et pluriannuelles</t>
  </si>
  <si>
    <t>PI-SCITI-6.1.2.2-2026</t>
  </si>
  <si>
    <t>Elaboration du règlement intérieur de SCITI</t>
  </si>
  <si>
    <t xml:space="preserve">6 779 661 </t>
  </si>
  <si>
    <t>PI-SCITI-7.1.2.1-2026</t>
  </si>
  <si>
    <t>Elaboration du manuel de suivi-évaluation de SCITI</t>
  </si>
  <si>
    <t>PI-SCITI-7.1.2.3-2026</t>
  </si>
  <si>
    <t>Evaluation du patrimoine de SCITI</t>
  </si>
  <si>
    <t>PI-SCITI-7.1.2.4-2026</t>
  </si>
  <si>
    <t>Evaluation des besoins en connectivité et en interconnexion et élaboration de l’architecture et du schéma technique du réseau internet</t>
  </si>
  <si>
    <t>PI-SCITI-8.6.1.1-2026</t>
  </si>
  <si>
    <t>Élaboration du schéma directeur des infrastructures numériques, technologiques et smart campus de SCITI</t>
  </si>
  <si>
    <t>PI-SCITI-8.9.2.1-2026</t>
  </si>
  <si>
    <t>101 694 915</t>
  </si>
  <si>
    <t>PI-SCITI-8.10.4.2-2026</t>
  </si>
  <si>
    <t>Elaboration du manuel des procédures administratives, financières, comptables et ressources humaines de SCITI</t>
  </si>
  <si>
    <t>PI-SCITI-7.1.2.2-2026</t>
  </si>
  <si>
    <t>126 788 136</t>
  </si>
  <si>
    <t>SMC</t>
  </si>
  <si>
    <t>S-SCITI-6.6.5.10-2026</t>
  </si>
  <si>
    <t>PLAN DE PASSATION DES MARCHÉS (PROCÉDURES DÉROGATOIRES)</t>
  </si>
  <si>
    <t>Nom de l'Autorité Contractante : Sèmè City Institue of Technology and Innovation (SCITI)</t>
  </si>
  <si>
    <t>Organe de contrôle compétent (CCMP)</t>
  </si>
  <si>
    <t>DOSSIER D'APPEL A CONCURRENCE (DAC)</t>
  </si>
  <si>
    <t>Date de réception du rapport d'évaluation des offres par l'organe de contrôle compétent.</t>
  </si>
  <si>
    <t>Période couverte par le Plan de passation de marchés : Année 2026</t>
  </si>
  <si>
    <t xml:space="preserve">Date de réception de l'AMI par l'Organe de contrôle </t>
  </si>
  <si>
    <t>Date de réception du rapport d'évaluation des MI par l'organe de contrôle compétent.</t>
  </si>
  <si>
    <t>EVALUATION DES MANIFESTATIONS D'INTERET (MI)</t>
  </si>
  <si>
    <t>Date de réception de l'avis de non objection de l'organe de contrôle.</t>
  </si>
  <si>
    <t xml:space="preserve">Date de réception de la DP par l'Organe de contrôle </t>
  </si>
  <si>
    <t>Date de réception de l'avis de non objection de l'Organe de contrôle</t>
  </si>
  <si>
    <t>DEMANDE DE PROPOSITIONS (DP)</t>
  </si>
  <si>
    <t>Date d'ouverture des propositions techniques</t>
  </si>
  <si>
    <t>EVALUATION DES PROPOSITIONS TECHNIQUES</t>
  </si>
  <si>
    <t>Date d'ouverture des propositions financières</t>
  </si>
  <si>
    <t xml:space="preserve">PRESTATIONS INTELLECTUELLES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</si>
</sst>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x16r2:formatCode16="[$-fr-BJ,1]dd\-mm\-yy;@"/>
  </numFmts>
  <fonts count="11" x14ac:knownFonts="1">
    <font>
      <sz val="11"/>
      <color rgb="FF000000"/>
      <name val="Calibri"/>
    </font>
    <font>
      <b/>
      <sz val="12"/>
      <color rgb="FF000000"/>
      <name val="Arial"/>
      <family val="2"/>
    </font>
    <font>
      <b/>
      <sz val="9"/>
      <color rgb="FF000000"/>
      <name val="Arial"/>
      <family val="2"/>
    </font>
    <font>
      <b/>
      <sz val="10"/>
      <color rgb="FF000000"/>
      <name val="Arial"/>
      <family val="2"/>
    </font>
    <font>
      <sz val="9"/>
      <color rgb="FF000000"/>
      <name val="Arial Narrow"/>
      <family val="2"/>
    </font>
    <font>
      <sz val="11"/>
      <color rgb="FF000000"/>
      <name val="Calibri"/>
      <family val="2"/>
    </font>
    <font>
      <b/>
      <sz val="9"/>
      <color rgb="FF000000"/>
      <name val="Arial"/>
      <family val="2"/>
    </font>
    <font>
      <sz val="9"/>
      <color rgb="FF000000"/>
      <name val="Arial Narrow"/>
      <family val="2"/>
    </font>
    <font>
      <sz val="11"/>
      <name val="Calibri"/>
      <family val="2"/>
    </font>
    <font>
      <sz val="9"/>
      <color rgb="FF000000"/>
      <name val="Arial"/>
      <family val="2"/>
    </font>
    <font>
      <sz val="11"/>
      <color theme="1"/>
      <name val="Calibri"/>
      <family val="2"/>
    </font>
  </fonts>
  <fills count="6">
    <fill>
      <patternFill patternType="none"/>
    </fill>
    <fill>
      <patternFill patternType="gray125"/>
    </fill>
    <fill>
      <patternFill patternType="solid">
        <fgColor rgb="FFA7A37E"/>
        <bgColor rgb="FF000000"/>
      </patternFill>
    </fill>
    <fill>
      <patternFill patternType="solid">
        <fgColor theme="0"/>
        <bgColor indexed="64"/>
      </patternFill>
    </fill>
    <fill>
      <patternFill patternType="solid">
        <fgColor theme="0"/>
        <bgColor rgb="FF000000"/>
      </patternFill>
    </fill>
    <fill>
      <patternFill patternType="solid">
        <fgColor theme="0" tint="-0.14999847407452621"/>
        <bgColor indexed="64"/>
      </patternFill>
    </fill>
  </fills>
  <borders count="6">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44">
    <xf numFmtId="0" fontId="0" fillId="0" borderId="0" xfId="0"/>
    <xf numFmtId="0" fontId="0" fillId="0" borderId="0" xfId="0" applyAlignment="1">
      <alignment wrapText="1"/>
    </xf>
    <xf numFmtId="0" fontId="1" fillId="0" borderId="1" xfId="0" applyFont="1" applyBorder="1"/>
    <xf numFmtId="0" fontId="2" fillId="0" borderId="1" xfId="0" applyFont="1" applyBorder="1"/>
    <xf numFmtId="0" fontId="0" fillId="0" borderId="1" xfId="0" applyBorder="1"/>
    <xf numFmtId="0" fontId="0" fillId="0" borderId="1" xfId="0" applyBorder="1" applyAlignment="1">
      <alignment horizontal="center" vertical="center"/>
    </xf>
    <xf numFmtId="0" fontId="2" fillId="2" borderId="2" xfId="0" applyFont="1" applyFill="1" applyBorder="1" applyAlignment="1">
      <alignment horizontal="center" vertical="center" wrapText="1"/>
    </xf>
    <xf numFmtId="0" fontId="0" fillId="0" borderId="2" xfId="0" applyBorder="1" applyAlignment="1">
      <alignment horizontal="center" vertical="center" wrapText="1"/>
    </xf>
    <xf numFmtId="0" fontId="3" fillId="2" borderId="2" xfId="0" applyFont="1" applyFill="1" applyBorder="1" applyAlignment="1">
      <alignment horizontal="center" vertical="center" wrapText="1"/>
    </xf>
    <xf numFmtId="0" fontId="4" fillId="0" borderId="1" xfId="0" applyFont="1" applyBorder="1"/>
    <xf numFmtId="0" fontId="2" fillId="0" borderId="1" xfId="0" applyFont="1" applyBorder="1"/>
    <xf numFmtId="0" fontId="0" fillId="0" borderId="1" xfId="0" applyBorder="1"/>
    <xf numFmtId="0" fontId="0" fillId="3" borderId="2" xfId="0" applyFill="1" applyBorder="1" applyAlignment="1">
      <alignment horizontal="center" vertical="center" wrapText="1"/>
    </xf>
    <xf numFmtId="0" fontId="2" fillId="0" borderId="1" xfId="0" applyFont="1" applyBorder="1" applyAlignment="1"/>
    <xf numFmtId="0" fontId="5"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164" fontId="0" fillId="0" borderId="2" xfId="0" applyNumberFormat="1" applyBorder="1" applyAlignment="1">
      <alignment horizontal="center" vertical="center" wrapText="1"/>
    </xf>
    <xf numFmtId="0" fontId="9" fillId="4" borderId="2" xfId="0" applyFont="1" applyFill="1" applyBorder="1" applyAlignment="1">
      <alignment horizontal="center" vertical="center" wrapText="1"/>
    </xf>
    <xf numFmtId="0" fontId="0" fillId="5" borderId="2" xfId="0" applyFill="1" applyBorder="1" applyAlignment="1">
      <alignment horizontal="center" vertical="center" wrapText="1"/>
    </xf>
    <xf numFmtId="0" fontId="8" fillId="5" borderId="2" xfId="0" applyFont="1" applyFill="1" applyBorder="1" applyAlignment="1">
      <alignment horizontal="center" vertical="center" wrapText="1"/>
    </xf>
    <xf numFmtId="164" fontId="0" fillId="5" borderId="2" xfId="0" applyNumberFormat="1" applyFill="1" applyBorder="1" applyAlignment="1">
      <alignment horizontal="center" vertical="center" wrapText="1"/>
    </xf>
    <xf numFmtId="0" fontId="7" fillId="0" borderId="1" xfId="0" applyFont="1" applyBorder="1"/>
    <xf numFmtId="3" fontId="0" fillId="0" borderId="2" xfId="0" applyNumberFormat="1" applyBorder="1" applyAlignment="1">
      <alignment horizontal="center" vertical="center" wrapText="1"/>
    </xf>
    <xf numFmtId="3" fontId="3" fillId="2" borderId="2" xfId="0" applyNumberFormat="1" applyFont="1" applyFill="1" applyBorder="1" applyAlignment="1">
      <alignment horizontal="center" vertical="center" wrapText="1"/>
    </xf>
    <xf numFmtId="3" fontId="5" fillId="0" borderId="2" xfId="0" applyNumberFormat="1" applyFont="1" applyBorder="1" applyAlignment="1">
      <alignment horizontal="center" vertical="center" wrapText="1"/>
    </xf>
    <xf numFmtId="0" fontId="0" fillId="0" borderId="1" xfId="0" applyBorder="1"/>
    <xf numFmtId="0" fontId="4" fillId="0" borderId="1" xfId="0" applyFont="1" applyBorder="1"/>
    <xf numFmtId="0" fontId="10" fillId="0" borderId="2" xfId="0" applyFont="1" applyBorder="1" applyAlignment="1">
      <alignment horizontal="center" vertical="center" wrapText="1"/>
    </xf>
    <xf numFmtId="0" fontId="10" fillId="3" borderId="2" xfId="0" applyFont="1" applyFill="1" applyBorder="1" applyAlignment="1">
      <alignment horizontal="center" vertical="center" wrapText="1"/>
    </xf>
    <xf numFmtId="3" fontId="10" fillId="0" borderId="2" xfId="0" applyNumberFormat="1" applyFont="1" applyBorder="1" applyAlignment="1">
      <alignment horizontal="center" vertical="center" wrapText="1"/>
    </xf>
    <xf numFmtId="0" fontId="0" fillId="0" borderId="1" xfId="0" applyBorder="1"/>
    <xf numFmtId="0" fontId="2" fillId="0" borderId="1" xfId="0" applyFont="1" applyBorder="1"/>
    <xf numFmtId="164" fontId="0" fillId="3" borderId="2" xfId="0" applyNumberFormat="1" applyFill="1" applyBorder="1" applyAlignment="1">
      <alignment horizontal="center" vertical="center" wrapText="1"/>
    </xf>
    <xf numFmtId="0" fontId="2" fillId="0" borderId="1" xfId="0" applyFont="1" applyBorder="1"/>
    <xf numFmtId="0" fontId="0" fillId="0" borderId="1" xfId="0" applyBorder="1"/>
    <xf numFmtId="0" fontId="2" fillId="2" borderId="2" xfId="0" applyFont="1" applyFill="1" applyBorder="1" applyAlignment="1">
      <alignment horizontal="center" vertical="center" wrapText="1"/>
    </xf>
    <xf numFmtId="0" fontId="4" fillId="0" borderId="1" xfId="0" applyFont="1" applyBorder="1"/>
    <xf numFmtId="0" fontId="7" fillId="0" borderId="3"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xf numFmtId="0" fontId="0" fillId="0" borderId="1" xfId="0" applyBorder="1" applyAlignment="1">
      <alignment horizontal="center" vertical="center"/>
    </xf>
    <xf numFmtId="0" fontId="7" fillId="0" borderId="1" xfId="0" applyFont="1"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8"/>
  <sheetViews>
    <sheetView zoomScale="70" zoomScaleNormal="70" workbookViewId="0">
      <selection activeCell="H5" sqref="H5"/>
    </sheetView>
  </sheetViews>
  <sheetFormatPr baseColWidth="10" defaultColWidth="8.88671875" defaultRowHeight="14.4" x14ac:dyDescent="0.3"/>
  <cols>
    <col min="1" max="1" width="10" customWidth="1"/>
    <col min="2" max="2" width="16.88671875" customWidth="1"/>
    <col min="3" max="3" width="40" customWidth="1"/>
    <col min="4" max="21" width="15" customWidth="1"/>
    <col min="22" max="22" width="16.88671875" customWidth="1"/>
    <col min="23" max="23" width="16.77734375" customWidth="1"/>
  </cols>
  <sheetData>
    <row r="1" spans="1:23" ht="15.6" x14ac:dyDescent="0.3">
      <c r="A1" s="2"/>
      <c r="B1" s="4"/>
      <c r="C1" s="4"/>
      <c r="D1" s="4"/>
      <c r="E1" s="4"/>
      <c r="F1" s="4"/>
      <c r="G1" s="4"/>
      <c r="H1" s="4"/>
      <c r="I1" s="4"/>
      <c r="J1" s="4"/>
      <c r="K1" s="4"/>
      <c r="L1" s="4"/>
      <c r="M1" s="4"/>
      <c r="N1" s="4"/>
      <c r="O1" s="4"/>
      <c r="P1" s="4"/>
      <c r="Q1" s="4"/>
      <c r="R1" s="4"/>
      <c r="S1" s="4"/>
      <c r="T1" s="4"/>
      <c r="U1" s="4"/>
      <c r="V1" s="4"/>
      <c r="W1" s="4"/>
    </row>
    <row r="2" spans="1:23" x14ac:dyDescent="0.3">
      <c r="A2" s="13" t="s">
        <v>144</v>
      </c>
      <c r="B2" s="13"/>
      <c r="C2" s="10"/>
      <c r="D2" s="3"/>
      <c r="E2" s="4"/>
      <c r="F2" s="4"/>
      <c r="G2" s="4"/>
      <c r="H2" s="4"/>
      <c r="I2" s="4"/>
      <c r="J2" s="4"/>
      <c r="K2" s="4"/>
      <c r="L2" s="4"/>
      <c r="M2" s="4"/>
      <c r="N2" s="4"/>
      <c r="O2" s="4"/>
      <c r="P2" s="4"/>
      <c r="Q2" s="4"/>
      <c r="R2" s="4"/>
      <c r="S2" s="4"/>
      <c r="T2" s="4"/>
      <c r="U2" s="4"/>
      <c r="V2" s="4"/>
      <c r="W2" s="4"/>
    </row>
    <row r="3" spans="1:23" x14ac:dyDescent="0.3">
      <c r="A3" s="13"/>
      <c r="B3" s="13"/>
      <c r="C3" s="33"/>
      <c r="D3" s="33"/>
      <c r="E3" s="32"/>
      <c r="F3" s="32"/>
      <c r="G3" s="32"/>
      <c r="H3" s="32"/>
      <c r="I3" s="32"/>
      <c r="J3" s="32"/>
      <c r="K3" s="32"/>
      <c r="L3" s="32"/>
      <c r="M3" s="32"/>
      <c r="N3" s="32"/>
      <c r="O3" s="32"/>
      <c r="P3" s="32"/>
      <c r="Q3" s="32"/>
      <c r="R3" s="32"/>
      <c r="S3" s="32"/>
      <c r="T3" s="32"/>
      <c r="U3" s="32"/>
      <c r="V3" s="32"/>
      <c r="W3" s="32"/>
    </row>
    <row r="4" spans="1:23" x14ac:dyDescent="0.3">
      <c r="A4" s="35" t="s">
        <v>145</v>
      </c>
      <c r="B4" s="35"/>
      <c r="C4" s="35"/>
      <c r="D4" s="35"/>
      <c r="E4" s="36"/>
      <c r="F4" s="36"/>
      <c r="G4" s="36"/>
      <c r="H4" s="36"/>
      <c r="I4" s="36"/>
      <c r="J4" s="36"/>
      <c r="K4" s="4"/>
      <c r="L4" s="4"/>
      <c r="M4" s="5"/>
      <c r="N4" s="4"/>
      <c r="O4" s="4"/>
      <c r="P4" s="4"/>
      <c r="Q4" s="4"/>
      <c r="R4" s="4"/>
      <c r="S4" s="4"/>
      <c r="T4" s="4"/>
      <c r="U4" s="4"/>
      <c r="V4" s="4"/>
      <c r="W4" s="4"/>
    </row>
    <row r="5" spans="1:23" x14ac:dyDescent="0.3">
      <c r="A5" s="3"/>
      <c r="B5" s="3"/>
      <c r="C5" s="3"/>
      <c r="D5" s="3"/>
      <c r="E5" s="4"/>
      <c r="F5" s="4"/>
      <c r="G5" s="4"/>
      <c r="H5" s="4"/>
      <c r="I5" s="4"/>
      <c r="J5" s="4"/>
      <c r="K5" s="4"/>
      <c r="L5" s="4"/>
      <c r="M5" s="5"/>
      <c r="N5" s="4"/>
      <c r="O5" s="4"/>
      <c r="P5" s="4"/>
      <c r="Q5" s="4"/>
      <c r="R5" s="4"/>
      <c r="S5" s="4"/>
      <c r="T5" s="4"/>
      <c r="U5" s="4"/>
      <c r="V5" s="4"/>
      <c r="W5" s="4"/>
    </row>
    <row r="6" spans="1:23" x14ac:dyDescent="0.3">
      <c r="A6" s="4" t="s">
        <v>149</v>
      </c>
      <c r="B6" s="4"/>
      <c r="C6" s="4"/>
      <c r="D6" s="4"/>
      <c r="E6" s="4"/>
      <c r="F6" s="4"/>
      <c r="G6" s="4"/>
      <c r="H6" s="4"/>
      <c r="I6" s="4"/>
      <c r="J6" s="4"/>
      <c r="K6" s="4"/>
      <c r="L6" s="4"/>
      <c r="M6" s="4"/>
      <c r="N6" s="4"/>
      <c r="O6" s="4"/>
      <c r="P6" s="4"/>
      <c r="Q6" s="4"/>
      <c r="R6" s="4"/>
      <c r="S6" s="4"/>
      <c r="T6" s="4"/>
      <c r="U6" s="4"/>
      <c r="V6" s="4"/>
      <c r="W6" s="4"/>
    </row>
    <row r="7" spans="1:23" x14ac:dyDescent="0.3">
      <c r="A7" s="4"/>
      <c r="B7" s="4"/>
      <c r="C7" s="4"/>
      <c r="D7" s="4"/>
      <c r="E7" s="4"/>
      <c r="F7" s="4"/>
      <c r="G7" s="4"/>
      <c r="H7" s="4"/>
      <c r="I7" s="4"/>
      <c r="J7" s="4"/>
      <c r="K7" s="4"/>
      <c r="L7" s="4"/>
      <c r="M7" s="4"/>
      <c r="N7" s="4"/>
      <c r="O7" s="4"/>
      <c r="P7" s="4"/>
      <c r="Q7" s="4"/>
      <c r="R7" s="4"/>
      <c r="S7" s="4"/>
      <c r="T7" s="4"/>
      <c r="U7" s="4"/>
      <c r="V7" s="4"/>
      <c r="W7" s="4"/>
    </row>
    <row r="8" spans="1:23" x14ac:dyDescent="0.3">
      <c r="A8" s="4" t="s">
        <v>0</v>
      </c>
      <c r="B8" s="4"/>
      <c r="C8" s="4"/>
      <c r="D8" s="4"/>
      <c r="E8" s="4"/>
      <c r="F8" s="4"/>
      <c r="G8" s="4"/>
      <c r="H8" s="4"/>
      <c r="I8" s="4"/>
      <c r="J8" s="4"/>
      <c r="K8" s="4"/>
      <c r="L8" s="4"/>
      <c r="M8" s="4"/>
      <c r="N8" s="4"/>
      <c r="O8" s="4"/>
      <c r="P8" s="4"/>
      <c r="Q8" s="4"/>
      <c r="R8" s="4"/>
      <c r="S8" s="4"/>
      <c r="T8" s="4"/>
      <c r="U8" s="4"/>
      <c r="V8" s="4"/>
      <c r="W8" s="4"/>
    </row>
    <row r="9" spans="1:23" x14ac:dyDescent="0.3">
      <c r="A9" s="37" t="s">
        <v>1</v>
      </c>
      <c r="B9" s="37" t="s">
        <v>2</v>
      </c>
      <c r="C9" s="37" t="s">
        <v>3</v>
      </c>
      <c r="D9" s="37" t="s">
        <v>4</v>
      </c>
      <c r="E9" s="37"/>
      <c r="F9" s="37"/>
      <c r="G9" s="37"/>
      <c r="H9" s="37"/>
      <c r="I9" s="37"/>
      <c r="J9" s="37"/>
      <c r="K9" s="37" t="s">
        <v>147</v>
      </c>
      <c r="L9" s="37"/>
      <c r="M9" s="37"/>
      <c r="N9" s="37"/>
      <c r="O9" s="37"/>
      <c r="P9" s="37"/>
      <c r="Q9" s="37" t="s">
        <v>5</v>
      </c>
      <c r="R9" s="37"/>
      <c r="S9" s="37"/>
      <c r="T9" s="37"/>
      <c r="U9" s="37" t="s">
        <v>6</v>
      </c>
      <c r="V9" s="37"/>
      <c r="W9" s="37"/>
    </row>
    <row r="10" spans="1:23" ht="84" x14ac:dyDescent="0.3">
      <c r="A10" s="37"/>
      <c r="B10" s="37"/>
      <c r="C10" s="37"/>
      <c r="D10" s="6" t="s">
        <v>7</v>
      </c>
      <c r="E10" s="15" t="s">
        <v>63</v>
      </c>
      <c r="F10" s="6" t="s">
        <v>8</v>
      </c>
      <c r="G10" s="6" t="s">
        <v>9</v>
      </c>
      <c r="H10" s="6" t="s">
        <v>10</v>
      </c>
      <c r="I10" s="6" t="s">
        <v>146</v>
      </c>
      <c r="J10" s="6" t="s">
        <v>38</v>
      </c>
      <c r="K10" s="15" t="s">
        <v>58</v>
      </c>
      <c r="L10" s="15" t="s">
        <v>59</v>
      </c>
      <c r="M10" s="6" t="s">
        <v>11</v>
      </c>
      <c r="N10" s="6" t="s">
        <v>12</v>
      </c>
      <c r="O10" s="15" t="s">
        <v>60</v>
      </c>
      <c r="P10" s="15" t="s">
        <v>61</v>
      </c>
      <c r="Q10" s="6" t="s">
        <v>13</v>
      </c>
      <c r="R10" s="6" t="s">
        <v>148</v>
      </c>
      <c r="S10" s="6" t="s">
        <v>14</v>
      </c>
      <c r="T10" s="6" t="s">
        <v>15</v>
      </c>
      <c r="U10" s="6" t="s">
        <v>16</v>
      </c>
      <c r="V10" s="6" t="s">
        <v>17</v>
      </c>
      <c r="W10" s="6" t="s">
        <v>18</v>
      </c>
    </row>
    <row r="11" spans="1:23" ht="43.2" x14ac:dyDescent="0.3">
      <c r="A11" s="12">
        <v>1</v>
      </c>
      <c r="B11" s="14" t="s">
        <v>72</v>
      </c>
      <c r="C11" s="17" t="s">
        <v>22</v>
      </c>
      <c r="D11" s="7" t="s">
        <v>19</v>
      </c>
      <c r="E11" s="14" t="s">
        <v>47</v>
      </c>
      <c r="F11" s="24">
        <v>336338983</v>
      </c>
      <c r="G11" s="7" t="s">
        <v>20</v>
      </c>
      <c r="H11" s="7"/>
      <c r="I11" s="14" t="s">
        <v>24</v>
      </c>
      <c r="J11" s="7" t="s">
        <v>21</v>
      </c>
      <c r="K11" s="21"/>
      <c r="L11" s="21"/>
      <c r="M11" s="21"/>
      <c r="N11" s="21"/>
      <c r="O11" s="21"/>
      <c r="P11" s="18">
        <v>46175</v>
      </c>
      <c r="Q11" s="18">
        <v>46189</v>
      </c>
      <c r="R11" s="22"/>
      <c r="S11" s="22"/>
      <c r="T11" s="22"/>
      <c r="U11" s="18">
        <f>+V11-7</f>
        <v>46212</v>
      </c>
      <c r="V11" s="18">
        <v>46219</v>
      </c>
      <c r="W11" s="18">
        <v>46220</v>
      </c>
    </row>
    <row r="12" spans="1:23" ht="57.6" x14ac:dyDescent="0.3">
      <c r="A12" s="12">
        <f>+A11+1</f>
        <v>2</v>
      </c>
      <c r="B12" s="14" t="s">
        <v>74</v>
      </c>
      <c r="C12" s="17" t="s">
        <v>67</v>
      </c>
      <c r="D12" s="14" t="s">
        <v>19</v>
      </c>
      <c r="E12" s="14" t="s">
        <v>48</v>
      </c>
      <c r="F12" s="26">
        <v>6779661</v>
      </c>
      <c r="G12" s="14" t="s">
        <v>20</v>
      </c>
      <c r="H12" s="7"/>
      <c r="I12" s="14" t="s">
        <v>24</v>
      </c>
      <c r="J12" s="14" t="s">
        <v>21</v>
      </c>
      <c r="K12" s="22"/>
      <c r="L12" s="22"/>
      <c r="M12" s="22"/>
      <c r="N12" s="22"/>
      <c r="O12" s="22"/>
      <c r="P12" s="18">
        <v>46282</v>
      </c>
      <c r="Q12" s="18">
        <v>46289</v>
      </c>
      <c r="R12" s="22"/>
      <c r="S12" s="22"/>
      <c r="T12" s="22"/>
      <c r="U12" s="22"/>
      <c r="V12" s="18">
        <v>46318</v>
      </c>
      <c r="W12" s="18">
        <v>46321</v>
      </c>
    </row>
    <row r="13" spans="1:23" ht="43.2" x14ac:dyDescent="0.3">
      <c r="A13" s="12">
        <f t="shared" ref="A13:A35" si="0">+A12+1</f>
        <v>3</v>
      </c>
      <c r="B13" s="14" t="s">
        <v>76</v>
      </c>
      <c r="C13" s="17" t="s">
        <v>75</v>
      </c>
      <c r="D13" s="14" t="s">
        <v>19</v>
      </c>
      <c r="E13" s="14" t="s">
        <v>48</v>
      </c>
      <c r="F13" s="26">
        <v>24576271</v>
      </c>
      <c r="G13" s="14" t="s">
        <v>20</v>
      </c>
      <c r="H13" s="7"/>
      <c r="I13" s="14" t="s">
        <v>24</v>
      </c>
      <c r="J13" s="14" t="s">
        <v>21</v>
      </c>
      <c r="K13" s="22"/>
      <c r="L13" s="22"/>
      <c r="M13" s="22"/>
      <c r="N13" s="22"/>
      <c r="O13" s="22"/>
      <c r="P13" s="18">
        <v>46275</v>
      </c>
      <c r="Q13" s="18">
        <v>46282</v>
      </c>
      <c r="R13" s="22"/>
      <c r="S13" s="22"/>
      <c r="T13" s="22"/>
      <c r="U13" s="22"/>
      <c r="V13" s="18">
        <v>46312</v>
      </c>
      <c r="W13" s="18">
        <v>46312</v>
      </c>
    </row>
    <row r="14" spans="1:23" ht="28.8" x14ac:dyDescent="0.3">
      <c r="A14" s="12">
        <f t="shared" si="0"/>
        <v>4</v>
      </c>
      <c r="B14" s="14" t="s">
        <v>73</v>
      </c>
      <c r="C14" s="17" t="s">
        <v>23</v>
      </c>
      <c r="D14" s="7" t="s">
        <v>19</v>
      </c>
      <c r="E14" s="14" t="s">
        <v>47</v>
      </c>
      <c r="F14" s="24">
        <v>8474576</v>
      </c>
      <c r="G14" s="7" t="s">
        <v>20</v>
      </c>
      <c r="H14" s="7"/>
      <c r="I14" s="7" t="s">
        <v>24</v>
      </c>
      <c r="J14" s="7" t="s">
        <v>21</v>
      </c>
      <c r="K14" s="21"/>
      <c r="L14" s="21"/>
      <c r="M14" s="21"/>
      <c r="N14" s="21"/>
      <c r="O14" s="21"/>
      <c r="P14" s="18">
        <v>46163</v>
      </c>
      <c r="Q14" s="18">
        <v>46170</v>
      </c>
      <c r="R14" s="22"/>
      <c r="S14" s="22"/>
      <c r="T14" s="22"/>
      <c r="U14" s="22"/>
      <c r="V14" s="18">
        <v>46199</v>
      </c>
      <c r="W14" s="18">
        <v>46202</v>
      </c>
    </row>
    <row r="15" spans="1:23" ht="43.2" x14ac:dyDescent="0.3">
      <c r="A15" s="12">
        <f t="shared" si="0"/>
        <v>5</v>
      </c>
      <c r="B15" s="14" t="s">
        <v>77</v>
      </c>
      <c r="C15" s="30" t="s">
        <v>69</v>
      </c>
      <c r="D15" s="29" t="s">
        <v>19</v>
      </c>
      <c r="E15" s="29" t="s">
        <v>47</v>
      </c>
      <c r="F15" s="31">
        <v>6000000</v>
      </c>
      <c r="G15" s="29" t="s">
        <v>20</v>
      </c>
      <c r="H15" s="29"/>
      <c r="I15" s="29" t="s">
        <v>24</v>
      </c>
      <c r="J15" s="29" t="s">
        <v>21</v>
      </c>
      <c r="K15" s="22"/>
      <c r="L15" s="22"/>
      <c r="M15" s="22"/>
      <c r="N15" s="22"/>
      <c r="O15" s="22"/>
      <c r="P15" s="18">
        <v>46219</v>
      </c>
      <c r="Q15" s="18">
        <v>46226</v>
      </c>
      <c r="R15" s="22"/>
      <c r="S15" s="22"/>
      <c r="T15" s="22"/>
      <c r="U15" s="22"/>
      <c r="V15" s="18">
        <v>46255</v>
      </c>
      <c r="W15" s="18">
        <v>46258</v>
      </c>
    </row>
    <row r="16" spans="1:23" ht="49.8" customHeight="1" x14ac:dyDescent="0.3">
      <c r="A16" s="12">
        <f t="shared" si="0"/>
        <v>6</v>
      </c>
      <c r="B16" s="14" t="s">
        <v>78</v>
      </c>
      <c r="C16" s="17" t="s">
        <v>80</v>
      </c>
      <c r="D16" s="7" t="s">
        <v>26</v>
      </c>
      <c r="E16" s="14" t="s">
        <v>47</v>
      </c>
      <c r="F16" s="24" t="s">
        <v>79</v>
      </c>
      <c r="G16" s="7" t="s">
        <v>20</v>
      </c>
      <c r="H16" s="7"/>
      <c r="I16" s="7" t="s">
        <v>24</v>
      </c>
      <c r="J16" s="7" t="s">
        <v>21</v>
      </c>
      <c r="K16" s="22"/>
      <c r="L16" s="22"/>
      <c r="M16" s="22"/>
      <c r="N16" s="22"/>
      <c r="O16" s="22"/>
      <c r="P16" s="18">
        <v>46315</v>
      </c>
      <c r="Q16" s="18">
        <v>46322</v>
      </c>
      <c r="R16" s="22"/>
      <c r="S16" s="22"/>
      <c r="T16" s="22"/>
      <c r="U16" s="34">
        <f>+V16-7</f>
        <v>46346</v>
      </c>
      <c r="V16" s="18">
        <v>46353</v>
      </c>
      <c r="W16" s="18">
        <v>46356</v>
      </c>
    </row>
    <row r="17" spans="1:23" ht="60" customHeight="1" x14ac:dyDescent="0.3">
      <c r="A17" s="12">
        <f t="shared" si="0"/>
        <v>7</v>
      </c>
      <c r="B17" s="14" t="s">
        <v>81</v>
      </c>
      <c r="C17" s="17" t="s">
        <v>87</v>
      </c>
      <c r="D17" s="7" t="s">
        <v>26</v>
      </c>
      <c r="E17" s="14" t="s">
        <v>47</v>
      </c>
      <c r="F17" s="24">
        <v>63559322</v>
      </c>
      <c r="G17" s="7" t="s">
        <v>20</v>
      </c>
      <c r="H17" s="7"/>
      <c r="I17" s="7" t="s">
        <v>24</v>
      </c>
      <c r="J17" s="7" t="s">
        <v>21</v>
      </c>
      <c r="K17" s="22"/>
      <c r="L17" s="22"/>
      <c r="M17" s="22"/>
      <c r="N17" s="22"/>
      <c r="O17" s="22"/>
      <c r="P17" s="18">
        <v>46233</v>
      </c>
      <c r="Q17" s="18">
        <v>46240</v>
      </c>
      <c r="R17" s="22"/>
      <c r="S17" s="22"/>
      <c r="T17" s="22"/>
      <c r="U17" s="34">
        <f>+V17-7</f>
        <v>46262</v>
      </c>
      <c r="V17" s="18">
        <v>46269</v>
      </c>
      <c r="W17" s="18">
        <v>46272</v>
      </c>
    </row>
    <row r="18" spans="1:23" ht="74.400000000000006" customHeight="1" x14ac:dyDescent="0.3">
      <c r="A18" s="12">
        <f t="shared" si="0"/>
        <v>8</v>
      </c>
      <c r="B18" s="14" t="s">
        <v>84</v>
      </c>
      <c r="C18" s="17" t="s">
        <v>86</v>
      </c>
      <c r="D18" s="7" t="s">
        <v>19</v>
      </c>
      <c r="E18" s="14" t="s">
        <v>48</v>
      </c>
      <c r="F18" s="24">
        <v>21186441</v>
      </c>
      <c r="G18" s="7" t="s">
        <v>20</v>
      </c>
      <c r="H18" s="7"/>
      <c r="I18" s="7" t="s">
        <v>24</v>
      </c>
      <c r="J18" s="7" t="s">
        <v>21</v>
      </c>
      <c r="K18" s="22"/>
      <c r="L18" s="22"/>
      <c r="M18" s="22"/>
      <c r="N18" s="22"/>
      <c r="O18" s="22"/>
      <c r="P18" s="18">
        <v>46261</v>
      </c>
      <c r="Q18" s="18">
        <v>46268</v>
      </c>
      <c r="R18" s="22"/>
      <c r="S18" s="22"/>
      <c r="T18" s="22"/>
      <c r="U18" s="22"/>
      <c r="V18" s="18">
        <v>46297</v>
      </c>
      <c r="W18" s="18">
        <v>46300</v>
      </c>
    </row>
    <row r="19" spans="1:23" x14ac:dyDescent="0.3">
      <c r="A19" s="12">
        <f t="shared" si="0"/>
        <v>9</v>
      </c>
      <c r="B19" s="14" t="s">
        <v>85</v>
      </c>
      <c r="C19" s="17" t="s">
        <v>82</v>
      </c>
      <c r="D19" s="7" t="s">
        <v>19</v>
      </c>
      <c r="E19" s="14" t="s">
        <v>48</v>
      </c>
      <c r="F19" s="24">
        <v>16949153</v>
      </c>
      <c r="G19" s="7" t="s">
        <v>20</v>
      </c>
      <c r="H19" s="7"/>
      <c r="I19" s="7" t="s">
        <v>24</v>
      </c>
      <c r="J19" s="7" t="s">
        <v>21</v>
      </c>
      <c r="K19" s="22"/>
      <c r="L19" s="22"/>
      <c r="M19" s="22"/>
      <c r="N19" s="22"/>
      <c r="O19" s="22"/>
      <c r="P19" s="18">
        <v>46315</v>
      </c>
      <c r="Q19" s="18">
        <v>46322</v>
      </c>
      <c r="R19" s="22"/>
      <c r="S19" s="22"/>
      <c r="T19" s="22"/>
      <c r="U19" s="22"/>
      <c r="V19" s="18">
        <v>46353</v>
      </c>
      <c r="W19" s="18">
        <v>46356</v>
      </c>
    </row>
    <row r="20" spans="1:23" ht="43.2" x14ac:dyDescent="0.3">
      <c r="A20" s="12">
        <f t="shared" si="0"/>
        <v>10</v>
      </c>
      <c r="B20" s="14" t="s">
        <v>89</v>
      </c>
      <c r="C20" s="17" t="s">
        <v>88</v>
      </c>
      <c r="D20" s="7" t="s">
        <v>19</v>
      </c>
      <c r="E20" s="14" t="s">
        <v>48</v>
      </c>
      <c r="F20" s="24" t="s">
        <v>66</v>
      </c>
      <c r="G20" s="7" t="s">
        <v>20</v>
      </c>
      <c r="H20" s="7"/>
      <c r="I20" s="7" t="s">
        <v>24</v>
      </c>
      <c r="J20" s="7" t="s">
        <v>21</v>
      </c>
      <c r="K20" s="22"/>
      <c r="L20" s="22"/>
      <c r="M20" s="22"/>
      <c r="N20" s="22"/>
      <c r="O20" s="22"/>
      <c r="P20" s="18">
        <v>46274</v>
      </c>
      <c r="Q20" s="18">
        <v>46281</v>
      </c>
      <c r="R20" s="22"/>
      <c r="S20" s="22"/>
      <c r="T20" s="22"/>
      <c r="U20" s="22"/>
      <c r="V20" s="18">
        <v>46311</v>
      </c>
      <c r="W20" s="18">
        <v>46314</v>
      </c>
    </row>
    <row r="21" spans="1:23" ht="57.6" x14ac:dyDescent="0.3">
      <c r="A21" s="12">
        <f t="shared" si="0"/>
        <v>11</v>
      </c>
      <c r="B21" s="14" t="s">
        <v>90</v>
      </c>
      <c r="C21" s="17" t="s">
        <v>91</v>
      </c>
      <c r="D21" s="7" t="s">
        <v>19</v>
      </c>
      <c r="E21" s="14" t="s">
        <v>48</v>
      </c>
      <c r="F21" s="24" t="s">
        <v>92</v>
      </c>
      <c r="G21" s="7" t="s">
        <v>20</v>
      </c>
      <c r="H21" s="7"/>
      <c r="I21" s="7" t="s">
        <v>24</v>
      </c>
      <c r="J21" s="7" t="s">
        <v>21</v>
      </c>
      <c r="K21" s="22"/>
      <c r="L21" s="22"/>
      <c r="M21" s="22"/>
      <c r="N21" s="22"/>
      <c r="O21" s="22"/>
      <c r="P21" s="18">
        <v>46296</v>
      </c>
      <c r="Q21" s="18">
        <v>46303</v>
      </c>
      <c r="R21" s="22"/>
      <c r="S21" s="22"/>
      <c r="T21" s="22"/>
      <c r="U21" s="22"/>
      <c r="V21" s="18">
        <v>46332</v>
      </c>
      <c r="W21" s="18">
        <v>46335</v>
      </c>
    </row>
    <row r="22" spans="1:23" ht="43.2" x14ac:dyDescent="0.3">
      <c r="A22" s="12">
        <f t="shared" si="0"/>
        <v>12</v>
      </c>
      <c r="B22" s="14" t="s">
        <v>93</v>
      </c>
      <c r="C22" s="17" t="s">
        <v>25</v>
      </c>
      <c r="D22" s="7" t="s">
        <v>19</v>
      </c>
      <c r="E22" s="14" t="s">
        <v>47</v>
      </c>
      <c r="F22" s="24">
        <v>436440678</v>
      </c>
      <c r="G22" s="7" t="s">
        <v>20</v>
      </c>
      <c r="H22" s="7"/>
      <c r="I22" s="14" t="s">
        <v>24</v>
      </c>
      <c r="J22" s="7" t="s">
        <v>21</v>
      </c>
      <c r="K22" s="22"/>
      <c r="L22" s="22"/>
      <c r="M22" s="22"/>
      <c r="N22" s="22"/>
      <c r="O22" s="22"/>
      <c r="P22" s="18">
        <v>46225</v>
      </c>
      <c r="Q22" s="18">
        <v>46239</v>
      </c>
      <c r="R22" s="22"/>
      <c r="S22" s="22"/>
      <c r="T22" s="22"/>
      <c r="U22" s="34">
        <f>+V22-14</f>
        <v>46286</v>
      </c>
      <c r="V22" s="18">
        <v>46300</v>
      </c>
      <c r="W22" s="18">
        <v>46301</v>
      </c>
    </row>
    <row r="23" spans="1:23" ht="43.2" x14ac:dyDescent="0.3">
      <c r="A23" s="12">
        <f t="shared" si="0"/>
        <v>13</v>
      </c>
      <c r="B23" s="14" t="s">
        <v>95</v>
      </c>
      <c r="C23" s="17" t="s">
        <v>94</v>
      </c>
      <c r="D23" s="7" t="s">
        <v>19</v>
      </c>
      <c r="E23" s="14" t="s">
        <v>48</v>
      </c>
      <c r="F23" s="24">
        <v>10169492</v>
      </c>
      <c r="G23" s="7" t="s">
        <v>20</v>
      </c>
      <c r="H23" s="7"/>
      <c r="I23" s="7" t="s">
        <v>24</v>
      </c>
      <c r="J23" s="7" t="s">
        <v>21</v>
      </c>
      <c r="K23" s="22"/>
      <c r="L23" s="22"/>
      <c r="M23" s="22"/>
      <c r="N23" s="22"/>
      <c r="O23" s="22"/>
      <c r="P23" s="18">
        <v>46301</v>
      </c>
      <c r="Q23" s="18">
        <v>46308</v>
      </c>
      <c r="R23" s="22"/>
      <c r="S23" s="22"/>
      <c r="T23" s="22"/>
      <c r="U23" s="22"/>
      <c r="V23" s="18">
        <v>46339</v>
      </c>
      <c r="W23" s="18">
        <v>46342</v>
      </c>
    </row>
    <row r="24" spans="1:23" ht="57.6" x14ac:dyDescent="0.3">
      <c r="A24" s="12">
        <f t="shared" si="0"/>
        <v>14</v>
      </c>
      <c r="B24" s="14" t="s">
        <v>97</v>
      </c>
      <c r="C24" s="17" t="s">
        <v>96</v>
      </c>
      <c r="D24" s="7" t="s">
        <v>19</v>
      </c>
      <c r="E24" s="14" t="s">
        <v>48</v>
      </c>
      <c r="F24" s="24" t="s">
        <v>66</v>
      </c>
      <c r="G24" s="7" t="s">
        <v>20</v>
      </c>
      <c r="H24" s="7"/>
      <c r="I24" s="7" t="s">
        <v>24</v>
      </c>
      <c r="J24" s="7" t="s">
        <v>21</v>
      </c>
      <c r="K24" s="22"/>
      <c r="L24" s="22"/>
      <c r="M24" s="22"/>
      <c r="N24" s="22"/>
      <c r="O24" s="22"/>
      <c r="P24" s="18">
        <v>46259</v>
      </c>
      <c r="Q24" s="18">
        <v>46266</v>
      </c>
      <c r="R24" s="22"/>
      <c r="S24" s="22"/>
      <c r="T24" s="22"/>
      <c r="U24" s="22"/>
      <c r="V24" s="18">
        <v>46296</v>
      </c>
      <c r="W24" s="18">
        <v>46297</v>
      </c>
    </row>
    <row r="25" spans="1:23" ht="28.8" x14ac:dyDescent="0.3">
      <c r="A25" s="12">
        <f t="shared" si="0"/>
        <v>15</v>
      </c>
      <c r="B25" s="14" t="s">
        <v>118</v>
      </c>
      <c r="C25" s="17" t="s">
        <v>99</v>
      </c>
      <c r="D25" s="7" t="s">
        <v>26</v>
      </c>
      <c r="E25" s="14" t="s">
        <v>48</v>
      </c>
      <c r="F25" s="24">
        <v>4237288</v>
      </c>
      <c r="G25" s="7" t="s">
        <v>20</v>
      </c>
      <c r="H25" s="7"/>
      <c r="I25" s="7" t="s">
        <v>24</v>
      </c>
      <c r="J25" s="7" t="s">
        <v>21</v>
      </c>
      <c r="K25" s="22"/>
      <c r="L25" s="22"/>
      <c r="M25" s="22"/>
      <c r="N25" s="22"/>
      <c r="O25" s="22"/>
      <c r="P25" s="18">
        <v>46315</v>
      </c>
      <c r="Q25" s="18">
        <v>46322</v>
      </c>
      <c r="R25" s="22"/>
      <c r="S25" s="22"/>
      <c r="T25" s="22"/>
      <c r="U25" s="22"/>
      <c r="V25" s="18">
        <v>46353</v>
      </c>
      <c r="W25" s="18">
        <v>46356</v>
      </c>
    </row>
    <row r="26" spans="1:23" ht="30" customHeight="1" x14ac:dyDescent="0.3">
      <c r="A26" s="12">
        <f t="shared" si="0"/>
        <v>16</v>
      </c>
      <c r="B26" s="14" t="s">
        <v>101</v>
      </c>
      <c r="C26" s="17" t="s">
        <v>100</v>
      </c>
      <c r="D26" s="7" t="s">
        <v>19</v>
      </c>
      <c r="E26" s="14" t="s">
        <v>48</v>
      </c>
      <c r="F26" s="24">
        <v>4500000</v>
      </c>
      <c r="G26" s="7" t="s">
        <v>20</v>
      </c>
      <c r="H26" s="7"/>
      <c r="I26" s="7" t="s">
        <v>24</v>
      </c>
      <c r="J26" s="7" t="s">
        <v>21</v>
      </c>
      <c r="K26" s="22"/>
      <c r="L26" s="22"/>
      <c r="M26" s="22"/>
      <c r="N26" s="22"/>
      <c r="O26" s="22"/>
      <c r="P26" s="18">
        <v>46261</v>
      </c>
      <c r="Q26" s="18">
        <v>46268</v>
      </c>
      <c r="R26" s="22"/>
      <c r="S26" s="22"/>
      <c r="T26" s="22"/>
      <c r="U26" s="22"/>
      <c r="V26" s="18">
        <v>46297</v>
      </c>
      <c r="W26" s="18">
        <v>46300</v>
      </c>
    </row>
    <row r="27" spans="1:23" ht="54.6" customHeight="1" x14ac:dyDescent="0.3">
      <c r="A27" s="12">
        <f t="shared" si="0"/>
        <v>17</v>
      </c>
      <c r="B27" s="14" t="s">
        <v>103</v>
      </c>
      <c r="C27" s="17" t="s">
        <v>102</v>
      </c>
      <c r="D27" s="7" t="s">
        <v>19</v>
      </c>
      <c r="E27" s="14" t="s">
        <v>48</v>
      </c>
      <c r="F27" s="24">
        <v>13983051</v>
      </c>
      <c r="G27" s="7" t="s">
        <v>20</v>
      </c>
      <c r="H27" s="7"/>
      <c r="I27" s="7" t="s">
        <v>24</v>
      </c>
      <c r="J27" s="7" t="s">
        <v>21</v>
      </c>
      <c r="K27" s="22"/>
      <c r="L27" s="22"/>
      <c r="M27" s="22"/>
      <c r="N27" s="22"/>
      <c r="O27" s="22"/>
      <c r="P27" s="18">
        <v>46265</v>
      </c>
      <c r="Q27" s="18">
        <v>46272</v>
      </c>
      <c r="R27" s="22"/>
      <c r="S27" s="22"/>
      <c r="T27" s="22"/>
      <c r="U27" s="22"/>
      <c r="V27" s="18">
        <v>46302</v>
      </c>
      <c r="W27" s="18">
        <v>46302</v>
      </c>
    </row>
    <row r="28" spans="1:23" ht="28.8" customHeight="1" x14ac:dyDescent="0.3">
      <c r="A28" s="12">
        <f t="shared" si="0"/>
        <v>18</v>
      </c>
      <c r="B28" s="14" t="s">
        <v>105</v>
      </c>
      <c r="C28" s="17" t="s">
        <v>104</v>
      </c>
      <c r="D28" s="7" t="s">
        <v>19</v>
      </c>
      <c r="E28" s="14" t="s">
        <v>48</v>
      </c>
      <c r="F28" s="24">
        <v>4237288</v>
      </c>
      <c r="G28" s="7" t="s">
        <v>20</v>
      </c>
      <c r="H28" s="7"/>
      <c r="I28" s="7" t="s">
        <v>24</v>
      </c>
      <c r="J28" s="7" t="s">
        <v>21</v>
      </c>
      <c r="K28" s="22"/>
      <c r="L28" s="22"/>
      <c r="M28" s="22"/>
      <c r="N28" s="22"/>
      <c r="O28" s="22"/>
      <c r="P28" s="18">
        <v>46273</v>
      </c>
      <c r="Q28" s="18">
        <v>46280</v>
      </c>
      <c r="R28" s="22"/>
      <c r="S28" s="22"/>
      <c r="T28" s="22"/>
      <c r="U28" s="22"/>
      <c r="V28" s="18">
        <v>46310</v>
      </c>
      <c r="W28" s="18">
        <v>46311</v>
      </c>
    </row>
    <row r="29" spans="1:23" ht="46.2" customHeight="1" x14ac:dyDescent="0.3">
      <c r="A29" s="12">
        <f t="shared" si="0"/>
        <v>19</v>
      </c>
      <c r="B29" s="14" t="s">
        <v>71</v>
      </c>
      <c r="C29" s="12" t="s">
        <v>70</v>
      </c>
      <c r="D29" s="7" t="s">
        <v>19</v>
      </c>
      <c r="E29" s="14" t="s">
        <v>48</v>
      </c>
      <c r="F29" s="24">
        <v>3389831</v>
      </c>
      <c r="G29" s="7" t="s">
        <v>20</v>
      </c>
      <c r="H29" s="7"/>
      <c r="I29" s="14" t="s">
        <v>24</v>
      </c>
      <c r="J29" s="7" t="s">
        <v>21</v>
      </c>
      <c r="K29" s="20"/>
      <c r="L29" s="20"/>
      <c r="M29" s="20"/>
      <c r="N29" s="20"/>
      <c r="O29" s="20"/>
      <c r="P29" s="18">
        <v>46290</v>
      </c>
      <c r="Q29" s="18">
        <v>46297</v>
      </c>
      <c r="R29" s="22"/>
      <c r="S29" s="22"/>
      <c r="T29" s="22"/>
      <c r="U29" s="22"/>
      <c r="V29" s="18">
        <v>46328</v>
      </c>
      <c r="W29" s="18">
        <v>46329</v>
      </c>
    </row>
    <row r="30" spans="1:23" ht="46.2" customHeight="1" x14ac:dyDescent="0.3">
      <c r="A30" s="12">
        <f t="shared" si="0"/>
        <v>20</v>
      </c>
      <c r="B30" s="14" t="s">
        <v>119</v>
      </c>
      <c r="C30" s="12" t="s">
        <v>106</v>
      </c>
      <c r="D30" s="7" t="s">
        <v>26</v>
      </c>
      <c r="E30" s="14" t="s">
        <v>48</v>
      </c>
      <c r="F30" s="24">
        <v>30508475</v>
      </c>
      <c r="G30" s="7" t="s">
        <v>20</v>
      </c>
      <c r="H30" s="7"/>
      <c r="I30" s="14" t="s">
        <v>24</v>
      </c>
      <c r="J30" s="7" t="s">
        <v>21</v>
      </c>
      <c r="K30" s="20"/>
      <c r="L30" s="20"/>
      <c r="M30" s="20"/>
      <c r="N30" s="20"/>
      <c r="O30" s="20"/>
      <c r="P30" s="18">
        <v>46302</v>
      </c>
      <c r="Q30" s="18">
        <v>46309</v>
      </c>
      <c r="R30" s="22"/>
      <c r="S30" s="22"/>
      <c r="T30" s="22"/>
      <c r="U30" s="22"/>
      <c r="V30" s="18">
        <v>46339</v>
      </c>
      <c r="W30" s="18">
        <v>46342</v>
      </c>
    </row>
    <row r="31" spans="1:23" ht="27" customHeight="1" x14ac:dyDescent="0.3">
      <c r="A31" s="12">
        <f t="shared" si="0"/>
        <v>21</v>
      </c>
      <c r="B31" s="14" t="s">
        <v>143</v>
      </c>
      <c r="C31" s="12" t="s">
        <v>113</v>
      </c>
      <c r="D31" s="7" t="s">
        <v>26</v>
      </c>
      <c r="E31" s="14" t="s">
        <v>48</v>
      </c>
      <c r="F31" s="24">
        <v>18305085</v>
      </c>
      <c r="G31" s="7" t="s">
        <v>20</v>
      </c>
      <c r="H31" s="7"/>
      <c r="I31" s="14" t="s">
        <v>24</v>
      </c>
      <c r="J31" s="7" t="s">
        <v>21</v>
      </c>
      <c r="K31" s="20"/>
      <c r="L31" s="20"/>
      <c r="M31" s="20"/>
      <c r="N31" s="20"/>
      <c r="O31" s="20"/>
      <c r="P31" s="18">
        <v>46258</v>
      </c>
      <c r="Q31" s="18">
        <v>46265</v>
      </c>
      <c r="R31" s="22"/>
      <c r="S31" s="22"/>
      <c r="T31" s="22"/>
      <c r="U31" s="22"/>
      <c r="V31" s="18">
        <v>46295</v>
      </c>
      <c r="W31" s="18">
        <v>46296</v>
      </c>
    </row>
    <row r="32" spans="1:23" ht="30" customHeight="1" x14ac:dyDescent="0.3">
      <c r="A32" s="12">
        <f t="shared" si="0"/>
        <v>22</v>
      </c>
      <c r="B32" s="14" t="s">
        <v>108</v>
      </c>
      <c r="C32" s="12" t="s">
        <v>107</v>
      </c>
      <c r="D32" s="7" t="s">
        <v>19</v>
      </c>
      <c r="E32" s="14" t="s">
        <v>109</v>
      </c>
      <c r="F32" s="24">
        <v>52816102</v>
      </c>
      <c r="G32" s="7" t="s">
        <v>20</v>
      </c>
      <c r="H32" s="7"/>
      <c r="I32" s="14" t="s">
        <v>24</v>
      </c>
      <c r="J32" s="7" t="s">
        <v>21</v>
      </c>
      <c r="K32" s="20"/>
      <c r="L32" s="20"/>
      <c r="M32" s="20"/>
      <c r="N32" s="20"/>
      <c r="O32" s="20"/>
      <c r="P32" s="18">
        <v>46254</v>
      </c>
      <c r="Q32" s="18">
        <v>46261</v>
      </c>
      <c r="R32" s="22"/>
      <c r="S32" s="22"/>
      <c r="T32" s="22"/>
      <c r="U32" s="34">
        <f>+V32-7</f>
        <v>46283</v>
      </c>
      <c r="V32" s="18">
        <v>46290</v>
      </c>
      <c r="W32" s="18">
        <v>46293</v>
      </c>
    </row>
    <row r="33" spans="1:23" ht="29.4" customHeight="1" x14ac:dyDescent="0.3">
      <c r="A33" s="12">
        <f t="shared" si="0"/>
        <v>23</v>
      </c>
      <c r="B33" s="14" t="s">
        <v>112</v>
      </c>
      <c r="C33" s="12" t="s">
        <v>110</v>
      </c>
      <c r="D33" s="7" t="s">
        <v>19</v>
      </c>
      <c r="E33" s="14" t="s">
        <v>48</v>
      </c>
      <c r="F33" s="24" t="s">
        <v>111</v>
      </c>
      <c r="G33" s="7" t="s">
        <v>20</v>
      </c>
      <c r="H33" s="7"/>
      <c r="I33" s="14" t="s">
        <v>24</v>
      </c>
      <c r="J33" s="7" t="s">
        <v>21</v>
      </c>
      <c r="K33" s="20"/>
      <c r="L33" s="20"/>
      <c r="M33" s="20"/>
      <c r="N33" s="20"/>
      <c r="O33" s="20"/>
      <c r="P33" s="18">
        <v>46316</v>
      </c>
      <c r="Q33" s="18">
        <v>46323</v>
      </c>
      <c r="R33" s="22"/>
      <c r="S33" s="22"/>
      <c r="T33" s="22"/>
      <c r="U33" s="22"/>
      <c r="V33" s="18">
        <v>46353</v>
      </c>
      <c r="W33" s="18">
        <v>46356</v>
      </c>
    </row>
    <row r="34" spans="1:23" ht="42" customHeight="1" x14ac:dyDescent="0.3">
      <c r="A34" s="12">
        <f t="shared" si="0"/>
        <v>24</v>
      </c>
      <c r="B34" s="14" t="s">
        <v>120</v>
      </c>
      <c r="C34" s="12" t="s">
        <v>114</v>
      </c>
      <c r="D34" s="7" t="s">
        <v>26</v>
      </c>
      <c r="E34" s="14" t="s">
        <v>48</v>
      </c>
      <c r="F34" s="24">
        <v>1694915</v>
      </c>
      <c r="G34" s="7" t="s">
        <v>20</v>
      </c>
      <c r="H34" s="7"/>
      <c r="I34" s="14" t="s">
        <v>24</v>
      </c>
      <c r="J34" s="7" t="s">
        <v>21</v>
      </c>
      <c r="K34" s="20"/>
      <c r="L34" s="20"/>
      <c r="M34" s="20"/>
      <c r="N34" s="20"/>
      <c r="O34" s="20"/>
      <c r="P34" s="18">
        <v>46316</v>
      </c>
      <c r="Q34" s="18">
        <v>46323</v>
      </c>
      <c r="R34" s="22"/>
      <c r="S34" s="22"/>
      <c r="T34" s="22"/>
      <c r="U34" s="22"/>
      <c r="V34" s="18">
        <v>46353</v>
      </c>
      <c r="W34" s="18">
        <v>46356</v>
      </c>
    </row>
    <row r="35" spans="1:23" ht="29.4" customHeight="1" x14ac:dyDescent="0.3">
      <c r="A35" s="12">
        <f t="shared" si="0"/>
        <v>25</v>
      </c>
      <c r="B35" s="14" t="s">
        <v>115</v>
      </c>
      <c r="C35" s="17" t="s">
        <v>65</v>
      </c>
      <c r="D35" s="7" t="s">
        <v>19</v>
      </c>
      <c r="E35" s="14" t="s">
        <v>48</v>
      </c>
      <c r="F35" s="24" t="s">
        <v>66</v>
      </c>
      <c r="G35" s="7" t="s">
        <v>20</v>
      </c>
      <c r="H35" s="7"/>
      <c r="I35" s="7" t="s">
        <v>24</v>
      </c>
      <c r="J35" s="7" t="s">
        <v>21</v>
      </c>
      <c r="K35" s="22"/>
      <c r="L35" s="22"/>
      <c r="M35" s="22"/>
      <c r="N35" s="22"/>
      <c r="O35" s="22"/>
      <c r="P35" s="18">
        <v>46163</v>
      </c>
      <c r="Q35" s="18">
        <v>46170</v>
      </c>
      <c r="R35" s="22"/>
      <c r="S35" s="22"/>
      <c r="T35" s="22"/>
      <c r="U35" s="22"/>
      <c r="V35" s="18">
        <v>46199</v>
      </c>
      <c r="W35" s="18">
        <v>46202</v>
      </c>
    </row>
    <row r="36" spans="1:23" x14ac:dyDescent="0.3">
      <c r="A36" s="8"/>
      <c r="B36" s="8" t="s">
        <v>27</v>
      </c>
      <c r="C36" s="8"/>
      <c r="D36" s="8"/>
      <c r="E36" s="8"/>
      <c r="F36" s="25">
        <f>+SUM(F11:F35)</f>
        <v>1064146612</v>
      </c>
      <c r="G36" s="8"/>
      <c r="H36" s="8"/>
      <c r="I36" s="8"/>
      <c r="J36" s="8"/>
      <c r="K36" s="8"/>
      <c r="L36" s="8"/>
      <c r="M36" s="8"/>
      <c r="N36" s="8"/>
      <c r="O36" s="8"/>
      <c r="P36" s="8"/>
      <c r="Q36" s="8"/>
      <c r="R36" s="8"/>
      <c r="S36" s="8"/>
      <c r="T36" s="8"/>
      <c r="U36" s="8"/>
      <c r="V36" s="8"/>
      <c r="W36" s="8"/>
    </row>
    <row r="37" spans="1:23" x14ac:dyDescent="0.3">
      <c r="A37" s="4"/>
      <c r="B37" s="4"/>
      <c r="C37" s="4"/>
      <c r="D37" s="4"/>
      <c r="E37" s="4"/>
      <c r="F37" s="4"/>
      <c r="G37" s="4"/>
      <c r="H37" s="4"/>
      <c r="I37" s="4"/>
      <c r="J37" s="4"/>
      <c r="K37" s="4"/>
      <c r="L37" s="4"/>
      <c r="M37" s="4"/>
      <c r="N37" s="4"/>
      <c r="O37" s="4"/>
      <c r="P37" s="4"/>
      <c r="Q37" s="4"/>
    </row>
    <row r="38" spans="1:23" x14ac:dyDescent="0.3">
      <c r="A38" s="23" t="s">
        <v>62</v>
      </c>
      <c r="B38" s="4"/>
      <c r="C38" s="4"/>
      <c r="D38" s="4"/>
      <c r="E38" s="4"/>
      <c r="F38" s="4"/>
      <c r="G38" s="4"/>
      <c r="H38" s="4"/>
      <c r="I38" s="4"/>
      <c r="J38" s="4"/>
      <c r="K38" s="4"/>
      <c r="L38" s="4"/>
      <c r="M38" s="4"/>
      <c r="N38" s="4"/>
      <c r="O38" s="4"/>
      <c r="P38" s="4"/>
      <c r="Q38" s="4"/>
    </row>
    <row r="39" spans="1:23" x14ac:dyDescent="0.3">
      <c r="A39" s="38" t="s">
        <v>28</v>
      </c>
      <c r="B39" s="36"/>
      <c r="C39" s="36"/>
      <c r="D39" s="36"/>
      <c r="E39" s="36"/>
      <c r="F39" s="4"/>
      <c r="G39" s="4"/>
      <c r="H39" s="4"/>
      <c r="I39" s="4"/>
      <c r="J39" s="4"/>
      <c r="K39" s="4"/>
      <c r="L39" s="4"/>
      <c r="M39" s="4"/>
      <c r="N39" s="4"/>
      <c r="O39" s="4"/>
      <c r="P39" s="4"/>
      <c r="Q39" s="4"/>
    </row>
    <row r="40" spans="1:23" x14ac:dyDescent="0.3">
      <c r="A40" s="23" t="s">
        <v>53</v>
      </c>
      <c r="B40" s="11"/>
      <c r="C40" s="11"/>
      <c r="D40" s="11"/>
      <c r="E40" s="11"/>
      <c r="F40" s="11"/>
      <c r="G40" s="11"/>
      <c r="H40" s="11"/>
      <c r="I40" s="11"/>
      <c r="J40" s="11"/>
      <c r="K40" s="11"/>
      <c r="L40" s="11"/>
      <c r="M40" s="11"/>
      <c r="N40" s="11"/>
      <c r="O40" s="11"/>
      <c r="P40" s="11"/>
      <c r="Q40" s="11"/>
    </row>
    <row r="41" spans="1:23" x14ac:dyDescent="0.3">
      <c r="A41" s="28" t="s">
        <v>117</v>
      </c>
      <c r="B41" s="27"/>
      <c r="C41" s="27"/>
      <c r="D41" s="27"/>
      <c r="E41" s="27"/>
      <c r="F41" s="27"/>
      <c r="G41" s="27"/>
      <c r="H41" s="27"/>
      <c r="I41" s="27"/>
      <c r="J41" s="27"/>
      <c r="K41" s="27"/>
      <c r="L41" s="27"/>
      <c r="M41" s="27"/>
      <c r="N41" s="27"/>
      <c r="O41" s="27"/>
      <c r="P41" s="27"/>
      <c r="Q41" s="27"/>
    </row>
    <row r="42" spans="1:23" x14ac:dyDescent="0.3">
      <c r="A42" s="38" t="s">
        <v>29</v>
      </c>
      <c r="B42" s="36"/>
      <c r="C42" s="36"/>
      <c r="D42" s="36"/>
      <c r="E42" s="36"/>
      <c r="F42" s="4"/>
      <c r="G42" s="4"/>
      <c r="H42" s="4"/>
      <c r="I42" s="4"/>
      <c r="J42" s="4"/>
      <c r="K42" s="4"/>
      <c r="L42" s="4"/>
      <c r="M42" s="4"/>
      <c r="N42" s="4"/>
      <c r="O42" s="4"/>
      <c r="P42" s="4"/>
      <c r="Q42" s="4"/>
    </row>
    <row r="43" spans="1:23" x14ac:dyDescent="0.3">
      <c r="A43" s="38" t="s">
        <v>30</v>
      </c>
      <c r="B43" s="36"/>
      <c r="C43" s="36"/>
      <c r="D43" s="36"/>
      <c r="E43" s="36"/>
      <c r="F43" s="4"/>
      <c r="G43" s="4"/>
      <c r="H43" s="4"/>
      <c r="I43" s="4"/>
      <c r="J43" s="4"/>
      <c r="K43" s="4"/>
      <c r="L43" s="4"/>
      <c r="M43" s="4"/>
      <c r="N43" s="4"/>
      <c r="O43" s="4"/>
      <c r="P43" s="4"/>
      <c r="Q43" s="4"/>
    </row>
    <row r="44" spans="1:23" x14ac:dyDescent="0.3">
      <c r="A44" s="38" t="s">
        <v>31</v>
      </c>
      <c r="B44" s="36"/>
      <c r="C44" s="36"/>
      <c r="D44" s="36"/>
      <c r="E44" s="36"/>
      <c r="F44" s="4"/>
      <c r="G44" s="4"/>
      <c r="H44" s="4"/>
      <c r="I44" s="4"/>
      <c r="J44" s="4"/>
      <c r="K44" s="4"/>
      <c r="L44" s="4"/>
      <c r="M44" s="4"/>
      <c r="N44" s="4"/>
      <c r="O44" s="4"/>
      <c r="P44" s="4"/>
      <c r="Q44" s="4"/>
    </row>
    <row r="45" spans="1:23" x14ac:dyDescent="0.3">
      <c r="A45" s="38" t="s">
        <v>32</v>
      </c>
      <c r="B45" s="36"/>
      <c r="C45" s="36"/>
      <c r="D45" s="36"/>
      <c r="E45" s="36"/>
      <c r="F45" s="4"/>
      <c r="G45" s="4"/>
      <c r="H45" s="4"/>
      <c r="I45" s="4"/>
      <c r="J45" s="4"/>
      <c r="K45" s="4"/>
      <c r="L45" s="4"/>
      <c r="M45" s="4"/>
      <c r="N45" s="4"/>
      <c r="O45" s="4"/>
      <c r="P45" s="4"/>
      <c r="Q45" s="4"/>
    </row>
    <row r="46" spans="1:23" x14ac:dyDescent="0.3">
      <c r="A46" s="38" t="s">
        <v>33</v>
      </c>
      <c r="B46" s="36"/>
      <c r="C46" s="36"/>
      <c r="D46" s="36"/>
      <c r="E46" s="36"/>
      <c r="F46" s="4"/>
      <c r="G46" s="4"/>
      <c r="H46" s="4"/>
      <c r="I46" s="4"/>
      <c r="J46" s="4"/>
      <c r="K46" s="4"/>
      <c r="L46" s="4"/>
      <c r="M46" s="4"/>
      <c r="N46" s="4"/>
      <c r="O46" s="4"/>
      <c r="P46" s="4"/>
      <c r="Q46" s="4"/>
    </row>
    <row r="47" spans="1:23" x14ac:dyDescent="0.3">
      <c r="A47" s="38"/>
      <c r="B47" s="36"/>
      <c r="C47" s="36"/>
      <c r="D47" s="36"/>
      <c r="E47" s="36"/>
      <c r="F47" s="4"/>
      <c r="G47" s="4"/>
      <c r="H47" s="4"/>
      <c r="I47" s="4"/>
      <c r="J47" s="4"/>
      <c r="K47" s="4"/>
      <c r="L47" s="4"/>
      <c r="M47" s="4"/>
      <c r="N47" s="4"/>
      <c r="O47" s="4"/>
      <c r="P47" s="4"/>
      <c r="Q47" s="4"/>
    </row>
    <row r="48" spans="1:23" x14ac:dyDescent="0.3">
      <c r="A48" s="9"/>
      <c r="B48" s="4"/>
      <c r="C48" s="4"/>
      <c r="D48" s="4"/>
      <c r="E48" s="4"/>
      <c r="F48" s="4"/>
      <c r="G48" s="4"/>
      <c r="H48" s="4"/>
      <c r="I48" s="4"/>
      <c r="J48" s="4"/>
      <c r="K48" s="4"/>
      <c r="L48" s="4"/>
      <c r="M48" s="4"/>
      <c r="N48" s="4"/>
      <c r="O48" s="4"/>
      <c r="P48" s="4"/>
      <c r="Q48" s="4"/>
    </row>
  </sheetData>
  <sheetProtection formatCells="0" formatColumns="0" formatRows="0" insertColumns="0" insertRows="0" insertHyperlinks="0" deleteColumns="0" deleteRows="0" sort="0" autoFilter="0" pivotTables="0"/>
  <mergeCells count="15">
    <mergeCell ref="A45:E45"/>
    <mergeCell ref="A46:E46"/>
    <mergeCell ref="A47:E47"/>
    <mergeCell ref="A43:E43"/>
    <mergeCell ref="A44:E44"/>
    <mergeCell ref="K9:P9"/>
    <mergeCell ref="Q9:T9"/>
    <mergeCell ref="U9:W9"/>
    <mergeCell ref="A39:E39"/>
    <mergeCell ref="A42:E42"/>
    <mergeCell ref="A4:J4"/>
    <mergeCell ref="A9:A10"/>
    <mergeCell ref="B9:B10"/>
    <mergeCell ref="C9:C10"/>
    <mergeCell ref="D9:J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33"/>
  <sheetViews>
    <sheetView tabSelected="1" zoomScale="70" zoomScaleNormal="70" workbookViewId="0">
      <selection activeCell="J6" sqref="J6"/>
    </sheetView>
  </sheetViews>
  <sheetFormatPr baseColWidth="10" defaultColWidth="8.88671875" defaultRowHeight="14.4" x14ac:dyDescent="0.3"/>
  <cols>
    <col min="1" max="1" width="10" customWidth="1"/>
    <col min="2" max="2" width="17.21875" customWidth="1"/>
    <col min="3" max="3" width="40" customWidth="1"/>
    <col min="4" max="37" width="15" customWidth="1"/>
  </cols>
  <sheetData>
    <row r="1" spans="1:38" ht="15.6" x14ac:dyDescent="0.3">
      <c r="A1" s="2"/>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row>
    <row r="2" spans="1:38" x14ac:dyDescent="0.3">
      <c r="A2" s="13" t="s">
        <v>144</v>
      </c>
      <c r="B2" s="13"/>
      <c r="C2" s="33"/>
      <c r="D2" s="33"/>
      <c r="E2" s="32"/>
      <c r="F2" s="32"/>
      <c r="G2" s="32"/>
      <c r="H2" s="32"/>
      <c r="I2" s="32"/>
      <c r="J2" s="32"/>
      <c r="K2" s="4"/>
      <c r="L2" s="4"/>
      <c r="M2" s="4"/>
      <c r="N2" s="4"/>
      <c r="O2" s="4"/>
      <c r="P2" s="4"/>
      <c r="Q2" s="4"/>
      <c r="R2" s="4"/>
      <c r="S2" s="4"/>
      <c r="T2" s="4"/>
      <c r="U2" s="4"/>
      <c r="V2" s="4"/>
      <c r="W2" s="4"/>
      <c r="X2" s="4"/>
      <c r="Y2" s="4"/>
      <c r="Z2" s="4"/>
      <c r="AA2" s="4"/>
      <c r="AB2" s="4"/>
      <c r="AC2" s="4"/>
      <c r="AD2" s="4"/>
      <c r="AE2" s="4"/>
      <c r="AF2" s="4"/>
      <c r="AG2" s="4"/>
      <c r="AH2" s="4"/>
      <c r="AI2" s="4"/>
      <c r="AJ2" s="4"/>
      <c r="AK2" s="4"/>
    </row>
    <row r="3" spans="1:38" x14ac:dyDescent="0.3">
      <c r="A3" s="13"/>
      <c r="B3" s="13"/>
      <c r="C3" s="33"/>
      <c r="D3" s="33"/>
      <c r="E3" s="32"/>
      <c r="F3" s="32"/>
      <c r="G3" s="32"/>
      <c r="H3" s="32"/>
      <c r="I3" s="32"/>
      <c r="J3" s="32"/>
      <c r="K3" s="4"/>
      <c r="L3" s="4"/>
      <c r="M3" s="4"/>
      <c r="N3" s="4"/>
      <c r="O3" s="4"/>
      <c r="P3" s="4"/>
      <c r="Q3" s="4"/>
      <c r="R3" s="4"/>
      <c r="S3" s="4"/>
      <c r="T3" s="42"/>
      <c r="U3" s="36"/>
      <c r="V3" s="36"/>
      <c r="W3" s="4"/>
      <c r="X3" s="4"/>
      <c r="Y3" s="4"/>
      <c r="Z3" s="4"/>
      <c r="AA3" s="4"/>
      <c r="AB3" s="4"/>
      <c r="AC3" s="4"/>
      <c r="AD3" s="4"/>
      <c r="AE3" s="4"/>
      <c r="AF3" s="4"/>
      <c r="AG3" s="4"/>
      <c r="AH3" s="4"/>
      <c r="AI3" s="4"/>
      <c r="AJ3" s="4"/>
      <c r="AK3" s="4"/>
    </row>
    <row r="4" spans="1:38" x14ac:dyDescent="0.3">
      <c r="A4" s="35" t="s">
        <v>145</v>
      </c>
      <c r="B4" s="35"/>
      <c r="C4" s="35"/>
      <c r="D4" s="35"/>
      <c r="E4" s="36"/>
      <c r="F4" s="36"/>
      <c r="G4" s="36"/>
      <c r="H4" s="36"/>
      <c r="I4" s="36"/>
      <c r="J4" s="36"/>
      <c r="K4" s="4"/>
      <c r="L4" s="4"/>
      <c r="M4" s="4"/>
      <c r="N4" s="4"/>
      <c r="O4" s="4"/>
      <c r="P4" s="4"/>
      <c r="Q4" s="4"/>
      <c r="R4" s="4"/>
      <c r="S4" s="4"/>
      <c r="T4" s="5"/>
      <c r="U4" s="4"/>
      <c r="V4" s="4"/>
      <c r="W4" s="4"/>
      <c r="X4" s="4"/>
      <c r="Y4" s="4"/>
      <c r="Z4" s="4"/>
      <c r="AA4" s="4"/>
      <c r="AB4" s="4"/>
      <c r="AC4" s="4"/>
      <c r="AD4" s="4"/>
      <c r="AE4" s="4"/>
      <c r="AF4" s="4"/>
      <c r="AG4" s="4"/>
      <c r="AH4" s="4"/>
      <c r="AI4" s="4"/>
      <c r="AJ4" s="4"/>
      <c r="AK4" s="4"/>
    </row>
    <row r="5" spans="1:38" x14ac:dyDescent="0.3">
      <c r="A5" s="33"/>
      <c r="B5" s="33"/>
      <c r="C5" s="33"/>
      <c r="D5" s="33"/>
      <c r="E5" s="32"/>
      <c r="F5" s="32"/>
      <c r="G5" s="32"/>
      <c r="H5" s="32"/>
      <c r="I5" s="32"/>
      <c r="J5" s="32"/>
      <c r="K5" s="4"/>
      <c r="L5" s="4"/>
      <c r="M5" s="4"/>
      <c r="N5" s="4"/>
      <c r="O5" s="4"/>
      <c r="P5" s="4"/>
      <c r="Q5" s="4"/>
      <c r="R5" s="4"/>
      <c r="S5" s="4"/>
      <c r="T5" s="42"/>
      <c r="U5" s="36"/>
      <c r="V5" s="36"/>
      <c r="W5" s="4"/>
      <c r="X5" s="4"/>
      <c r="Y5" s="4"/>
      <c r="Z5" s="4"/>
      <c r="AA5" s="4"/>
      <c r="AB5" s="4"/>
      <c r="AC5" s="4"/>
      <c r="AD5" s="4"/>
      <c r="AE5" s="4"/>
      <c r="AF5" s="4"/>
      <c r="AG5" s="4"/>
      <c r="AH5" s="4"/>
      <c r="AI5" s="4"/>
      <c r="AJ5" s="4"/>
      <c r="AK5" s="4"/>
    </row>
    <row r="6" spans="1:38" x14ac:dyDescent="0.3">
      <c r="A6" s="32" t="s">
        <v>149</v>
      </c>
      <c r="B6" s="32"/>
      <c r="C6" s="32"/>
      <c r="D6" s="32"/>
      <c r="E6" s="32"/>
      <c r="F6" s="32"/>
      <c r="G6" s="32"/>
      <c r="H6" s="32"/>
      <c r="I6" s="32"/>
      <c r="J6" s="32"/>
      <c r="K6" s="4"/>
      <c r="L6" s="4"/>
      <c r="M6" s="4"/>
      <c r="N6" s="4"/>
      <c r="O6" s="4"/>
      <c r="P6" s="4"/>
      <c r="Q6" s="4"/>
      <c r="R6" s="4"/>
      <c r="S6" s="4"/>
      <c r="T6" s="4"/>
      <c r="U6" s="4"/>
      <c r="V6" s="4"/>
      <c r="W6" s="4"/>
      <c r="X6" s="4"/>
      <c r="Y6" s="4"/>
      <c r="Z6" s="4"/>
      <c r="AA6" s="4"/>
      <c r="AB6" s="4"/>
      <c r="AC6" s="4"/>
      <c r="AD6" s="4"/>
      <c r="AE6" s="4"/>
      <c r="AF6" s="4"/>
      <c r="AG6" s="4"/>
      <c r="AH6" s="4"/>
      <c r="AI6" s="4"/>
      <c r="AJ6" s="4"/>
      <c r="AK6" s="4"/>
    </row>
    <row r="7" spans="1:38" x14ac:dyDescent="0.3">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row>
    <row r="8" spans="1:38" x14ac:dyDescent="0.3">
      <c r="A8" s="36" t="s">
        <v>160</v>
      </c>
      <c r="B8" s="36"/>
      <c r="C8" s="36"/>
      <c r="D8" s="36"/>
      <c r="E8" s="36"/>
      <c r="F8" s="36"/>
      <c r="G8" s="36"/>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row>
    <row r="9" spans="1:38" x14ac:dyDescent="0.3">
      <c r="A9" s="37" t="s">
        <v>34</v>
      </c>
      <c r="B9" s="37" t="s">
        <v>35</v>
      </c>
      <c r="C9" s="37" t="s">
        <v>3</v>
      </c>
      <c r="D9" s="37" t="s">
        <v>4</v>
      </c>
      <c r="E9" s="37"/>
      <c r="F9" s="37"/>
      <c r="G9" s="37"/>
      <c r="H9" s="37"/>
      <c r="I9" s="37"/>
      <c r="J9" s="37"/>
      <c r="K9" s="37" t="s">
        <v>36</v>
      </c>
      <c r="L9" s="37"/>
      <c r="M9" s="37"/>
      <c r="N9" s="37"/>
      <c r="O9" s="37"/>
      <c r="P9" s="37"/>
      <c r="Q9" s="37" t="s">
        <v>152</v>
      </c>
      <c r="R9" s="37"/>
      <c r="S9" s="37"/>
      <c r="T9" s="37"/>
      <c r="U9" s="37" t="s">
        <v>156</v>
      </c>
      <c r="V9" s="37"/>
      <c r="W9" s="37"/>
      <c r="X9" s="37"/>
      <c r="Y9" s="37"/>
      <c r="Z9" s="37"/>
      <c r="AA9" s="37" t="s">
        <v>158</v>
      </c>
      <c r="AB9" s="37"/>
      <c r="AC9" s="37"/>
      <c r="AD9" s="37"/>
      <c r="AE9" s="37" t="s">
        <v>37</v>
      </c>
      <c r="AF9" s="37"/>
      <c r="AG9" s="37"/>
      <c r="AH9" s="37"/>
      <c r="AI9" s="37" t="s">
        <v>6</v>
      </c>
      <c r="AJ9" s="37"/>
      <c r="AK9" s="37"/>
      <c r="AL9" s="1"/>
    </row>
    <row r="10" spans="1:38" ht="72" x14ac:dyDescent="0.3">
      <c r="A10" s="37"/>
      <c r="B10" s="37"/>
      <c r="C10" s="37"/>
      <c r="D10" s="15" t="s">
        <v>52</v>
      </c>
      <c r="E10" s="15" t="s">
        <v>49</v>
      </c>
      <c r="F10" s="6" t="s">
        <v>8</v>
      </c>
      <c r="G10" s="6" t="s">
        <v>9</v>
      </c>
      <c r="H10" s="6" t="s">
        <v>10</v>
      </c>
      <c r="I10" s="6" t="s">
        <v>146</v>
      </c>
      <c r="J10" s="6" t="s">
        <v>38</v>
      </c>
      <c r="K10" s="6" t="s">
        <v>150</v>
      </c>
      <c r="L10" s="6" t="s">
        <v>59</v>
      </c>
      <c r="M10" s="6" t="s">
        <v>11</v>
      </c>
      <c r="N10" s="6" t="s">
        <v>12</v>
      </c>
      <c r="O10" s="6" t="s">
        <v>39</v>
      </c>
      <c r="P10" s="6" t="s">
        <v>40</v>
      </c>
      <c r="Q10" s="6" t="s">
        <v>41</v>
      </c>
      <c r="R10" s="6" t="s">
        <v>151</v>
      </c>
      <c r="S10" s="6" t="s">
        <v>153</v>
      </c>
      <c r="T10" s="6" t="s">
        <v>15</v>
      </c>
      <c r="U10" s="6" t="s">
        <v>154</v>
      </c>
      <c r="V10" s="6" t="s">
        <v>155</v>
      </c>
      <c r="W10" s="6" t="s">
        <v>11</v>
      </c>
      <c r="X10" s="6" t="s">
        <v>12</v>
      </c>
      <c r="Y10" s="6" t="s">
        <v>42</v>
      </c>
      <c r="Z10" s="6" t="s">
        <v>43</v>
      </c>
      <c r="AA10" s="6" t="s">
        <v>157</v>
      </c>
      <c r="AB10" s="6" t="s">
        <v>44</v>
      </c>
      <c r="AC10" s="6" t="s">
        <v>14</v>
      </c>
      <c r="AD10" s="6" t="s">
        <v>15</v>
      </c>
      <c r="AE10" s="6" t="s">
        <v>159</v>
      </c>
      <c r="AF10" s="6" t="s">
        <v>44</v>
      </c>
      <c r="AG10" s="6" t="s">
        <v>14</v>
      </c>
      <c r="AH10" s="6" t="s">
        <v>15</v>
      </c>
      <c r="AI10" s="6" t="s">
        <v>16</v>
      </c>
      <c r="AJ10" s="6" t="s">
        <v>17</v>
      </c>
      <c r="AK10" s="6" t="s">
        <v>18</v>
      </c>
      <c r="AL10" s="1"/>
    </row>
    <row r="11" spans="1:38" ht="104.4" customHeight="1" x14ac:dyDescent="0.3">
      <c r="A11" s="7">
        <v>1</v>
      </c>
      <c r="B11" s="17" t="s">
        <v>121</v>
      </c>
      <c r="C11" s="17" t="s">
        <v>116</v>
      </c>
      <c r="D11" s="7" t="s">
        <v>47</v>
      </c>
      <c r="E11" s="19" t="s">
        <v>142</v>
      </c>
      <c r="F11" s="24" t="s">
        <v>141</v>
      </c>
      <c r="G11" s="7" t="s">
        <v>20</v>
      </c>
      <c r="H11" s="16"/>
      <c r="I11" s="19" t="s">
        <v>24</v>
      </c>
      <c r="J11" s="7" t="s">
        <v>21</v>
      </c>
      <c r="K11" s="20"/>
      <c r="L11" s="20"/>
      <c r="M11" s="20"/>
      <c r="N11" s="20"/>
      <c r="O11" s="20"/>
      <c r="P11" s="20"/>
      <c r="Q11" s="20"/>
      <c r="R11" s="20"/>
      <c r="S11" s="20"/>
      <c r="T11" s="20"/>
      <c r="U11" s="20"/>
      <c r="V11" s="20"/>
      <c r="W11" s="20"/>
      <c r="X11" s="20"/>
      <c r="Y11" s="20"/>
      <c r="Z11" s="18">
        <v>46260</v>
      </c>
      <c r="AA11" s="18">
        <f>+Z11+14</f>
        <v>46274</v>
      </c>
      <c r="AB11" s="20"/>
      <c r="AC11" s="20"/>
      <c r="AD11" s="20"/>
      <c r="AE11" s="34">
        <f>+AA11+30</f>
        <v>46304</v>
      </c>
      <c r="AF11" s="20"/>
      <c r="AG11" s="20"/>
      <c r="AH11" s="20"/>
      <c r="AI11" s="18">
        <f>+AJ11-14</f>
        <v>46321</v>
      </c>
      <c r="AJ11" s="18">
        <v>46335</v>
      </c>
      <c r="AK11" s="18">
        <v>46336</v>
      </c>
      <c r="AL11" s="1"/>
    </row>
    <row r="12" spans="1:38" ht="47.4" customHeight="1" x14ac:dyDescent="0.3">
      <c r="A12" s="12">
        <f>+A11+1</f>
        <v>2</v>
      </c>
      <c r="B12" s="14" t="s">
        <v>122</v>
      </c>
      <c r="C12" s="17" t="s">
        <v>64</v>
      </c>
      <c r="D12" s="14" t="s">
        <v>47</v>
      </c>
      <c r="E12" s="14" t="s">
        <v>50</v>
      </c>
      <c r="F12" s="24">
        <v>121054237</v>
      </c>
      <c r="G12" s="7" t="s">
        <v>20</v>
      </c>
      <c r="H12" s="7"/>
      <c r="I12" s="14" t="s">
        <v>24</v>
      </c>
      <c r="J12" s="7" t="s">
        <v>21</v>
      </c>
      <c r="K12" s="20"/>
      <c r="L12" s="20"/>
      <c r="M12" s="20"/>
      <c r="N12" s="20"/>
      <c r="O12" s="20"/>
      <c r="P12" s="20"/>
      <c r="Q12" s="20"/>
      <c r="R12" s="20"/>
      <c r="S12" s="20"/>
      <c r="T12" s="20"/>
      <c r="U12" s="20"/>
      <c r="V12" s="20"/>
      <c r="W12" s="20"/>
      <c r="X12" s="20"/>
      <c r="Y12" s="20"/>
      <c r="Z12" s="18">
        <v>46219</v>
      </c>
      <c r="AA12" s="18">
        <f>+Z12+14</f>
        <v>46233</v>
      </c>
      <c r="AB12" s="20"/>
      <c r="AC12" s="20"/>
      <c r="AD12" s="20"/>
      <c r="AE12" s="34">
        <f>+AA12+30</f>
        <v>46263</v>
      </c>
      <c r="AF12" s="20"/>
      <c r="AG12" s="20"/>
      <c r="AH12" s="20"/>
      <c r="AI12" s="18">
        <f>+AJ12-14</f>
        <v>46281</v>
      </c>
      <c r="AJ12" s="18">
        <v>46295</v>
      </c>
      <c r="AK12" s="18">
        <v>46296</v>
      </c>
    </row>
    <row r="13" spans="1:38" ht="43.2" x14ac:dyDescent="0.3">
      <c r="A13" s="12">
        <f t="shared" ref="A13:A21" si="0">+A12+1</f>
        <v>3</v>
      </c>
      <c r="B13" s="14" t="s">
        <v>123</v>
      </c>
      <c r="C13" s="17" t="s">
        <v>98</v>
      </c>
      <c r="D13" s="14" t="s">
        <v>48</v>
      </c>
      <c r="E13" s="14" t="s">
        <v>51</v>
      </c>
      <c r="F13" s="24">
        <v>33050847</v>
      </c>
      <c r="G13" s="7" t="s">
        <v>20</v>
      </c>
      <c r="H13" s="7"/>
      <c r="I13" s="7" t="s">
        <v>24</v>
      </c>
      <c r="J13" s="7" t="s">
        <v>21</v>
      </c>
      <c r="K13" s="20"/>
      <c r="L13" s="20"/>
      <c r="M13" s="20"/>
      <c r="N13" s="20"/>
      <c r="O13" s="20"/>
      <c r="P13" s="20"/>
      <c r="Q13" s="20"/>
      <c r="R13" s="20"/>
      <c r="S13" s="20"/>
      <c r="T13" s="20"/>
      <c r="U13" s="20"/>
      <c r="V13" s="20"/>
      <c r="W13" s="20"/>
      <c r="X13" s="20"/>
      <c r="Y13" s="20"/>
      <c r="Z13" s="18">
        <v>46258</v>
      </c>
      <c r="AA13" s="18">
        <f>+Z13+7</f>
        <v>46265</v>
      </c>
      <c r="AB13" s="20"/>
      <c r="AC13" s="20"/>
      <c r="AD13" s="20"/>
      <c r="AE13" s="18">
        <f>+AA13+14</f>
        <v>46279</v>
      </c>
      <c r="AF13" s="20"/>
      <c r="AG13" s="20"/>
      <c r="AH13" s="20"/>
      <c r="AI13" s="22"/>
      <c r="AJ13" s="18">
        <f>+AA13+30</f>
        <v>46295</v>
      </c>
      <c r="AK13" s="18">
        <v>46296</v>
      </c>
    </row>
    <row r="14" spans="1:38" ht="28.8" x14ac:dyDescent="0.3">
      <c r="A14" s="12">
        <f t="shared" si="0"/>
        <v>4</v>
      </c>
      <c r="B14" s="14" t="s">
        <v>125</v>
      </c>
      <c r="C14" s="17" t="s">
        <v>124</v>
      </c>
      <c r="D14" s="14" t="s">
        <v>47</v>
      </c>
      <c r="E14" s="14" t="s">
        <v>142</v>
      </c>
      <c r="F14" s="24">
        <v>25423729</v>
      </c>
      <c r="G14" s="7" t="s">
        <v>20</v>
      </c>
      <c r="H14" s="7"/>
      <c r="I14" s="7" t="s">
        <v>24</v>
      </c>
      <c r="J14" s="7" t="s">
        <v>21</v>
      </c>
      <c r="K14" s="20"/>
      <c r="L14" s="20"/>
      <c r="M14" s="20"/>
      <c r="N14" s="20"/>
      <c r="O14" s="20"/>
      <c r="P14" s="20"/>
      <c r="Q14" s="20"/>
      <c r="R14" s="20"/>
      <c r="S14" s="20"/>
      <c r="T14" s="20"/>
      <c r="U14" s="20"/>
      <c r="V14" s="20"/>
      <c r="W14" s="20"/>
      <c r="X14" s="20"/>
      <c r="Y14" s="20"/>
      <c r="Z14" s="18">
        <v>46251</v>
      </c>
      <c r="AA14" s="18">
        <f t="shared" ref="AA14:AA19" si="1">+Z14+7</f>
        <v>46258</v>
      </c>
      <c r="AB14" s="20"/>
      <c r="AC14" s="20"/>
      <c r="AD14" s="20"/>
      <c r="AE14" s="18">
        <f t="shared" ref="AE14:AE19" si="2">+AA14+14</f>
        <v>46272</v>
      </c>
      <c r="AF14" s="20"/>
      <c r="AG14" s="20"/>
      <c r="AH14" s="20"/>
      <c r="AI14" s="22"/>
      <c r="AJ14" s="18">
        <f>+AA14+30</f>
        <v>46288</v>
      </c>
      <c r="AK14" s="18">
        <v>46289</v>
      </c>
    </row>
    <row r="15" spans="1:38" ht="28.8" x14ac:dyDescent="0.3">
      <c r="A15" s="12">
        <f t="shared" si="0"/>
        <v>5</v>
      </c>
      <c r="B15" s="14" t="s">
        <v>128</v>
      </c>
      <c r="C15" s="17" t="s">
        <v>126</v>
      </c>
      <c r="D15" s="14" t="s">
        <v>48</v>
      </c>
      <c r="E15" s="14" t="s">
        <v>50</v>
      </c>
      <c r="F15" s="24" t="s">
        <v>127</v>
      </c>
      <c r="G15" s="7" t="s">
        <v>20</v>
      </c>
      <c r="H15" s="7"/>
      <c r="I15" s="7" t="s">
        <v>24</v>
      </c>
      <c r="J15" s="7" t="s">
        <v>21</v>
      </c>
      <c r="K15" s="20"/>
      <c r="L15" s="20"/>
      <c r="M15" s="20"/>
      <c r="N15" s="20"/>
      <c r="O15" s="20"/>
      <c r="P15" s="20"/>
      <c r="Q15" s="20"/>
      <c r="R15" s="20"/>
      <c r="S15" s="20"/>
      <c r="T15" s="20"/>
      <c r="U15" s="20"/>
      <c r="V15" s="20"/>
      <c r="W15" s="20"/>
      <c r="X15" s="20"/>
      <c r="Y15" s="20"/>
      <c r="Z15" s="18">
        <v>46268</v>
      </c>
      <c r="AA15" s="18">
        <f t="shared" si="1"/>
        <v>46275</v>
      </c>
      <c r="AB15" s="20"/>
      <c r="AC15" s="20"/>
      <c r="AD15" s="20"/>
      <c r="AE15" s="18">
        <f t="shared" si="2"/>
        <v>46289</v>
      </c>
      <c r="AF15" s="20"/>
      <c r="AG15" s="20"/>
      <c r="AH15" s="20"/>
      <c r="AI15" s="22"/>
      <c r="AJ15" s="18">
        <v>46304</v>
      </c>
      <c r="AK15" s="18">
        <v>46307</v>
      </c>
    </row>
    <row r="16" spans="1:38" ht="43.2" x14ac:dyDescent="0.3">
      <c r="A16" s="12">
        <f t="shared" si="0"/>
        <v>6</v>
      </c>
      <c r="B16" s="14" t="s">
        <v>140</v>
      </c>
      <c r="C16" s="17" t="s">
        <v>139</v>
      </c>
      <c r="D16" s="14" t="s">
        <v>48</v>
      </c>
      <c r="E16" s="14" t="s">
        <v>51</v>
      </c>
      <c r="F16" s="24">
        <v>21186441</v>
      </c>
      <c r="G16" s="7" t="s">
        <v>20</v>
      </c>
      <c r="H16" s="7"/>
      <c r="I16" s="7" t="s">
        <v>24</v>
      </c>
      <c r="J16" s="7" t="s">
        <v>21</v>
      </c>
      <c r="K16" s="20"/>
      <c r="L16" s="20"/>
      <c r="M16" s="20"/>
      <c r="N16" s="20"/>
      <c r="O16" s="20"/>
      <c r="P16" s="20"/>
      <c r="Q16" s="20"/>
      <c r="R16" s="20"/>
      <c r="S16" s="20"/>
      <c r="T16" s="20"/>
      <c r="U16" s="20"/>
      <c r="V16" s="20"/>
      <c r="W16" s="20"/>
      <c r="X16" s="20"/>
      <c r="Y16" s="20"/>
      <c r="Z16" s="18">
        <v>46255</v>
      </c>
      <c r="AA16" s="18">
        <f>+Z16+7</f>
        <v>46262</v>
      </c>
      <c r="AB16" s="20"/>
      <c r="AC16" s="20"/>
      <c r="AD16" s="20"/>
      <c r="AE16" s="18">
        <f>+AA16+14</f>
        <v>46276</v>
      </c>
      <c r="AF16" s="20"/>
      <c r="AG16" s="20"/>
      <c r="AH16" s="20"/>
      <c r="AI16" s="22"/>
      <c r="AJ16" s="18">
        <v>46290</v>
      </c>
      <c r="AK16" s="18">
        <v>46293</v>
      </c>
    </row>
    <row r="17" spans="1:37" ht="28.8" x14ac:dyDescent="0.3">
      <c r="A17" s="12">
        <f t="shared" si="0"/>
        <v>7</v>
      </c>
      <c r="B17" s="14" t="s">
        <v>130</v>
      </c>
      <c r="C17" s="17" t="s">
        <v>129</v>
      </c>
      <c r="D17" s="14" t="s">
        <v>48</v>
      </c>
      <c r="E17" s="14" t="s">
        <v>51</v>
      </c>
      <c r="F17" s="24" t="s">
        <v>83</v>
      </c>
      <c r="G17" s="7" t="s">
        <v>20</v>
      </c>
      <c r="H17" s="7"/>
      <c r="I17" s="7" t="s">
        <v>24</v>
      </c>
      <c r="J17" s="7" t="s">
        <v>21</v>
      </c>
      <c r="K17" s="20"/>
      <c r="L17" s="20"/>
      <c r="M17" s="20"/>
      <c r="N17" s="20"/>
      <c r="O17" s="20"/>
      <c r="P17" s="20"/>
      <c r="Q17" s="20"/>
      <c r="R17" s="20"/>
      <c r="S17" s="20"/>
      <c r="T17" s="20"/>
      <c r="U17" s="20"/>
      <c r="V17" s="20"/>
      <c r="W17" s="20"/>
      <c r="X17" s="20"/>
      <c r="Y17" s="20"/>
      <c r="Z17" s="18">
        <v>46317</v>
      </c>
      <c r="AA17" s="18">
        <f t="shared" si="1"/>
        <v>46324</v>
      </c>
      <c r="AB17" s="20"/>
      <c r="AC17" s="20"/>
      <c r="AD17" s="20"/>
      <c r="AE17" s="18">
        <f t="shared" si="2"/>
        <v>46338</v>
      </c>
      <c r="AF17" s="20"/>
      <c r="AG17" s="20"/>
      <c r="AH17" s="20"/>
      <c r="AI17" s="22"/>
      <c r="AJ17" s="18">
        <v>46353</v>
      </c>
      <c r="AK17" s="18">
        <v>46356</v>
      </c>
    </row>
    <row r="18" spans="1:37" ht="28.8" x14ac:dyDescent="0.3">
      <c r="A18" s="12">
        <f t="shared" si="0"/>
        <v>8</v>
      </c>
      <c r="B18" s="14" t="s">
        <v>132</v>
      </c>
      <c r="C18" s="17" t="s">
        <v>131</v>
      </c>
      <c r="D18" s="14" t="s">
        <v>48</v>
      </c>
      <c r="E18" s="14" t="s">
        <v>50</v>
      </c>
      <c r="F18" s="24" t="s">
        <v>92</v>
      </c>
      <c r="G18" s="14" t="s">
        <v>20</v>
      </c>
      <c r="H18" s="7"/>
      <c r="I18" s="14" t="s">
        <v>24</v>
      </c>
      <c r="J18" s="14" t="s">
        <v>21</v>
      </c>
      <c r="K18" s="20"/>
      <c r="L18" s="20"/>
      <c r="M18" s="20"/>
      <c r="N18" s="20"/>
      <c r="O18" s="20"/>
      <c r="P18" s="20"/>
      <c r="Q18" s="20"/>
      <c r="R18" s="20"/>
      <c r="S18" s="20"/>
      <c r="T18" s="20"/>
      <c r="U18" s="20"/>
      <c r="V18" s="20"/>
      <c r="W18" s="20"/>
      <c r="X18" s="20"/>
      <c r="Y18" s="20"/>
      <c r="Z18" s="18">
        <v>46286</v>
      </c>
      <c r="AA18" s="18">
        <f t="shared" si="1"/>
        <v>46293</v>
      </c>
      <c r="AB18" s="20"/>
      <c r="AC18" s="20"/>
      <c r="AD18" s="20"/>
      <c r="AE18" s="18">
        <f t="shared" si="2"/>
        <v>46307</v>
      </c>
      <c r="AF18" s="20"/>
      <c r="AG18" s="20"/>
      <c r="AH18" s="20"/>
      <c r="AI18" s="22"/>
      <c r="AJ18" s="18">
        <f>+AA18+30</f>
        <v>46323</v>
      </c>
      <c r="AK18" s="18">
        <v>46324</v>
      </c>
    </row>
    <row r="19" spans="1:37" ht="43.2" x14ac:dyDescent="0.3">
      <c r="A19" s="12">
        <f t="shared" si="0"/>
        <v>9</v>
      </c>
      <c r="B19" s="14" t="s">
        <v>134</v>
      </c>
      <c r="C19" s="14" t="s">
        <v>133</v>
      </c>
      <c r="D19" s="14" t="s">
        <v>48</v>
      </c>
      <c r="E19" s="14" t="s">
        <v>50</v>
      </c>
      <c r="F19" s="24" t="s">
        <v>66</v>
      </c>
      <c r="G19" s="7" t="s">
        <v>20</v>
      </c>
      <c r="H19" s="7"/>
      <c r="I19" s="7" t="s">
        <v>24</v>
      </c>
      <c r="J19" s="7" t="s">
        <v>21</v>
      </c>
      <c r="K19" s="20"/>
      <c r="L19" s="20"/>
      <c r="M19" s="20"/>
      <c r="N19" s="20"/>
      <c r="O19" s="20"/>
      <c r="P19" s="20"/>
      <c r="Q19" s="20"/>
      <c r="R19" s="20"/>
      <c r="S19" s="20"/>
      <c r="T19" s="20"/>
      <c r="U19" s="20"/>
      <c r="V19" s="20"/>
      <c r="W19" s="20"/>
      <c r="X19" s="20"/>
      <c r="Y19" s="20"/>
      <c r="Z19" s="18">
        <v>46315</v>
      </c>
      <c r="AA19" s="18">
        <f t="shared" si="1"/>
        <v>46322</v>
      </c>
      <c r="AB19" s="20"/>
      <c r="AC19" s="20"/>
      <c r="AD19" s="20"/>
      <c r="AE19" s="18">
        <f t="shared" si="2"/>
        <v>46336</v>
      </c>
      <c r="AF19" s="20"/>
      <c r="AG19" s="20"/>
      <c r="AH19" s="20"/>
      <c r="AI19" s="22"/>
      <c r="AJ19" s="18">
        <f>+AA19+30</f>
        <v>46352</v>
      </c>
      <c r="AK19" s="18">
        <v>46353</v>
      </c>
    </row>
    <row r="20" spans="1:37" ht="43.2" x14ac:dyDescent="0.3">
      <c r="A20" s="12">
        <f t="shared" si="0"/>
        <v>10</v>
      </c>
      <c r="B20" s="14" t="s">
        <v>136</v>
      </c>
      <c r="C20" s="14" t="s">
        <v>135</v>
      </c>
      <c r="D20" s="14" t="s">
        <v>109</v>
      </c>
      <c r="E20" s="14" t="s">
        <v>51</v>
      </c>
      <c r="F20" s="24" t="s">
        <v>137</v>
      </c>
      <c r="G20" s="7" t="s">
        <v>20</v>
      </c>
      <c r="H20" s="7"/>
      <c r="I20" s="7" t="s">
        <v>24</v>
      </c>
      <c r="J20" s="7" t="s">
        <v>21</v>
      </c>
      <c r="K20" s="20"/>
      <c r="L20" s="20"/>
      <c r="M20" s="20"/>
      <c r="N20" s="20"/>
      <c r="O20" s="20"/>
      <c r="P20" s="20"/>
      <c r="Q20" s="20"/>
      <c r="R20" s="20"/>
      <c r="S20" s="20"/>
      <c r="T20" s="20"/>
      <c r="U20" s="20"/>
      <c r="V20" s="20"/>
      <c r="W20" s="20"/>
      <c r="X20" s="20"/>
      <c r="Y20" s="20"/>
      <c r="Z20" s="18">
        <v>46275</v>
      </c>
      <c r="AA20" s="18">
        <f>+Z20+10</f>
        <v>46285</v>
      </c>
      <c r="AB20" s="20"/>
      <c r="AC20" s="20"/>
      <c r="AD20" s="20"/>
      <c r="AE20" s="18">
        <f>+AA20+30</f>
        <v>46315</v>
      </c>
      <c r="AF20" s="20"/>
      <c r="AG20" s="20"/>
      <c r="AH20" s="20"/>
      <c r="AI20" s="34">
        <f>+AJ20-14</f>
        <v>46331</v>
      </c>
      <c r="AJ20" s="18">
        <f>+AA20+60</f>
        <v>46345</v>
      </c>
      <c r="AK20" s="18">
        <v>46346</v>
      </c>
    </row>
    <row r="21" spans="1:37" ht="43.2" x14ac:dyDescent="0.3">
      <c r="A21" s="12">
        <f t="shared" si="0"/>
        <v>11</v>
      </c>
      <c r="B21" s="14" t="s">
        <v>138</v>
      </c>
      <c r="C21" s="14" t="s">
        <v>68</v>
      </c>
      <c r="D21" s="14" t="s">
        <v>48</v>
      </c>
      <c r="E21" s="14" t="s">
        <v>50</v>
      </c>
      <c r="F21" s="24">
        <v>5000000</v>
      </c>
      <c r="G21" s="7" t="s">
        <v>20</v>
      </c>
      <c r="H21" s="7"/>
      <c r="I21" s="7" t="s">
        <v>24</v>
      </c>
      <c r="J21" s="7" t="s">
        <v>21</v>
      </c>
      <c r="K21" s="20"/>
      <c r="L21" s="20"/>
      <c r="M21" s="20"/>
      <c r="N21" s="20"/>
      <c r="O21" s="20"/>
      <c r="P21" s="20"/>
      <c r="Q21" s="20"/>
      <c r="R21" s="20"/>
      <c r="S21" s="20"/>
      <c r="T21" s="20"/>
      <c r="U21" s="20"/>
      <c r="V21" s="20"/>
      <c r="W21" s="20"/>
      <c r="X21" s="20"/>
      <c r="Y21" s="20"/>
      <c r="Z21" s="18">
        <v>46280</v>
      </c>
      <c r="AA21" s="18">
        <f>+Z21+5</f>
        <v>46285</v>
      </c>
      <c r="AB21" s="20"/>
      <c r="AC21" s="20"/>
      <c r="AD21" s="20"/>
      <c r="AE21" s="18">
        <f>+AA21+14</f>
        <v>46299</v>
      </c>
      <c r="AF21" s="20"/>
      <c r="AG21" s="20"/>
      <c r="AH21" s="20"/>
      <c r="AI21" s="22"/>
      <c r="AJ21" s="18">
        <f>+AA21+30</f>
        <v>46315</v>
      </c>
      <c r="AK21" s="18">
        <v>46316</v>
      </c>
    </row>
    <row r="22" spans="1:37" x14ac:dyDescent="0.3">
      <c r="A22" s="8"/>
      <c r="B22" s="8" t="s">
        <v>27</v>
      </c>
      <c r="C22" s="8"/>
      <c r="D22" s="8"/>
      <c r="E22" s="8"/>
      <c r="F22" s="25">
        <f>+SUM(F11:F21)</f>
        <v>205715254</v>
      </c>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row>
    <row r="23" spans="1:37" x14ac:dyDescent="0.3">
      <c r="A23" s="4"/>
      <c r="B23" s="4"/>
      <c r="C23" s="4"/>
      <c r="D23" s="4"/>
      <c r="E23" s="4"/>
      <c r="F23" s="4"/>
      <c r="G23" s="4"/>
      <c r="H23" s="4"/>
      <c r="I23" s="4"/>
      <c r="J23" s="4"/>
      <c r="K23" s="4"/>
      <c r="L23" s="4"/>
      <c r="M23" s="4"/>
      <c r="N23" s="4"/>
      <c r="O23" s="4"/>
      <c r="P23" s="4"/>
      <c r="Q23" s="4"/>
      <c r="R23" s="4"/>
      <c r="S23" s="4"/>
      <c r="T23" s="4"/>
      <c r="U23" s="4"/>
      <c r="V23" s="4"/>
      <c r="W23" s="4"/>
      <c r="X23" s="4"/>
      <c r="Y23" s="4"/>
      <c r="Z23" s="4"/>
    </row>
    <row r="24" spans="1:37" x14ac:dyDescent="0.3">
      <c r="A24" s="38" t="s">
        <v>45</v>
      </c>
      <c r="B24" s="36"/>
      <c r="C24" s="36"/>
      <c r="D24" s="36"/>
      <c r="E24" s="36"/>
      <c r="F24" s="4"/>
      <c r="G24" s="4"/>
      <c r="H24" s="4"/>
      <c r="I24" s="4"/>
      <c r="J24" s="4"/>
      <c r="K24" s="4"/>
      <c r="L24" s="4"/>
      <c r="M24" s="4"/>
      <c r="N24" s="4"/>
      <c r="O24" s="4"/>
      <c r="P24" s="4"/>
      <c r="Q24" s="4"/>
      <c r="R24" s="4"/>
      <c r="S24" s="4"/>
      <c r="T24" s="4"/>
      <c r="U24" s="4"/>
      <c r="V24" s="4"/>
      <c r="W24" s="4"/>
      <c r="X24" s="4"/>
      <c r="Y24" s="4"/>
      <c r="Z24" s="4"/>
    </row>
    <row r="25" spans="1:37" x14ac:dyDescent="0.3">
      <c r="A25" s="43" t="s">
        <v>46</v>
      </c>
      <c r="B25" s="36"/>
      <c r="C25" s="36"/>
      <c r="D25" s="36"/>
      <c r="E25" s="36"/>
      <c r="F25" s="4"/>
      <c r="G25" s="4"/>
      <c r="H25" s="4"/>
      <c r="I25" s="4"/>
      <c r="J25" s="4"/>
      <c r="K25" s="4"/>
      <c r="L25" s="4"/>
      <c r="M25" s="4"/>
      <c r="N25" s="4"/>
      <c r="O25" s="4"/>
      <c r="P25" s="4"/>
      <c r="Q25" s="4"/>
      <c r="R25" s="4"/>
      <c r="S25" s="4"/>
      <c r="T25" s="4"/>
      <c r="U25" s="4"/>
      <c r="V25" s="4"/>
      <c r="W25" s="4"/>
      <c r="X25" s="4"/>
      <c r="Y25" s="4"/>
      <c r="Z25" s="4"/>
    </row>
    <row r="26" spans="1:37" x14ac:dyDescent="0.3">
      <c r="A26" s="39" t="s">
        <v>57</v>
      </c>
      <c r="B26" s="40"/>
      <c r="C26" s="40"/>
      <c r="D26" s="40"/>
      <c r="E26" s="40"/>
      <c r="F26" s="41"/>
      <c r="G26" s="11"/>
      <c r="H26" s="11"/>
      <c r="I26" s="11"/>
      <c r="J26" s="11"/>
      <c r="K26" s="11"/>
      <c r="L26" s="11"/>
      <c r="M26" s="11"/>
      <c r="N26" s="11"/>
      <c r="O26" s="11"/>
      <c r="P26" s="11"/>
      <c r="Q26" s="11"/>
      <c r="R26" s="11"/>
      <c r="S26" s="11"/>
      <c r="T26" s="11"/>
      <c r="U26" s="11"/>
      <c r="V26" s="11"/>
      <c r="W26" s="11"/>
      <c r="X26" s="11"/>
      <c r="Y26" s="11"/>
      <c r="Z26" s="11"/>
    </row>
    <row r="27" spans="1:37" x14ac:dyDescent="0.3">
      <c r="A27" s="43" t="s">
        <v>54</v>
      </c>
      <c r="B27" s="36"/>
      <c r="C27" s="36"/>
      <c r="D27" s="36"/>
      <c r="E27" s="36"/>
      <c r="F27" s="4"/>
      <c r="G27" s="4"/>
      <c r="H27" s="4"/>
      <c r="I27" s="4"/>
      <c r="J27" s="4"/>
      <c r="K27" s="4"/>
      <c r="L27" s="4"/>
      <c r="M27" s="4"/>
      <c r="N27" s="4"/>
      <c r="O27" s="4"/>
      <c r="P27" s="4"/>
      <c r="Q27" s="4"/>
      <c r="R27" s="4"/>
      <c r="S27" s="4"/>
      <c r="T27" s="4"/>
      <c r="U27" s="4"/>
      <c r="V27" s="4"/>
      <c r="W27" s="4"/>
      <c r="X27" s="4"/>
      <c r="Y27" s="4"/>
      <c r="Z27" s="4"/>
    </row>
    <row r="28" spans="1:37" x14ac:dyDescent="0.3">
      <c r="A28" s="43" t="s">
        <v>55</v>
      </c>
      <c r="B28" s="36"/>
      <c r="C28" s="36"/>
      <c r="D28" s="36"/>
      <c r="E28" s="36"/>
      <c r="F28" s="4"/>
      <c r="G28" s="4"/>
      <c r="H28" s="4"/>
      <c r="I28" s="4"/>
      <c r="J28" s="4"/>
      <c r="K28" s="4"/>
      <c r="L28" s="4"/>
      <c r="M28" s="4"/>
      <c r="N28" s="4"/>
      <c r="O28" s="4"/>
      <c r="P28" s="4"/>
      <c r="Q28" s="4"/>
      <c r="R28" s="4"/>
      <c r="S28" s="4"/>
      <c r="T28" s="4"/>
      <c r="U28" s="4"/>
      <c r="V28" s="4"/>
      <c r="W28" s="4"/>
      <c r="X28" s="4"/>
      <c r="Y28" s="4"/>
      <c r="Z28" s="4"/>
    </row>
    <row r="29" spans="1:37" x14ac:dyDescent="0.3">
      <c r="A29" s="43" t="s">
        <v>56</v>
      </c>
      <c r="B29" s="36"/>
      <c r="C29" s="36"/>
      <c r="D29" s="36"/>
      <c r="E29" s="36"/>
      <c r="F29" s="4"/>
      <c r="G29" s="4"/>
      <c r="H29" s="4"/>
      <c r="I29" s="4"/>
      <c r="J29" s="4"/>
      <c r="K29" s="4"/>
      <c r="L29" s="4"/>
      <c r="M29" s="4"/>
      <c r="N29" s="4"/>
      <c r="O29" s="4"/>
      <c r="P29" s="4"/>
      <c r="Q29" s="4"/>
      <c r="R29" s="4"/>
      <c r="S29" s="4"/>
      <c r="T29" s="4"/>
      <c r="U29" s="4"/>
      <c r="V29" s="4"/>
      <c r="W29" s="4"/>
      <c r="X29" s="4"/>
      <c r="Y29" s="4"/>
      <c r="Z29" s="4"/>
    </row>
    <row r="30" spans="1:37" x14ac:dyDescent="0.3">
      <c r="A30" s="43" t="s">
        <v>28</v>
      </c>
      <c r="B30" s="36"/>
      <c r="C30" s="36"/>
      <c r="D30" s="36"/>
      <c r="E30" s="36"/>
      <c r="F30" s="4"/>
      <c r="G30" s="4"/>
      <c r="H30" s="4"/>
      <c r="I30" s="4"/>
      <c r="J30" s="4"/>
      <c r="K30" s="4"/>
      <c r="L30" s="4"/>
      <c r="M30" s="4"/>
      <c r="N30" s="4"/>
      <c r="O30" s="4"/>
      <c r="P30" s="4"/>
      <c r="Q30" s="4"/>
      <c r="R30" s="4"/>
      <c r="S30" s="4"/>
      <c r="T30" s="4"/>
      <c r="U30" s="4"/>
      <c r="V30" s="4"/>
      <c r="W30" s="4"/>
      <c r="X30" s="4"/>
      <c r="Y30" s="4"/>
      <c r="Z30" s="4"/>
    </row>
    <row r="31" spans="1:37" x14ac:dyDescent="0.3">
      <c r="A31" s="43" t="s">
        <v>53</v>
      </c>
      <c r="B31" s="36"/>
      <c r="C31" s="36"/>
      <c r="D31" s="36"/>
      <c r="E31" s="36"/>
      <c r="F31" s="4"/>
      <c r="G31" s="4"/>
      <c r="H31" s="4"/>
      <c r="I31" s="4"/>
      <c r="J31" s="4"/>
      <c r="K31" s="4"/>
      <c r="L31" s="4"/>
      <c r="M31" s="4"/>
      <c r="N31" s="4"/>
      <c r="O31" s="4"/>
      <c r="P31" s="4"/>
      <c r="Q31" s="4"/>
      <c r="R31" s="4"/>
      <c r="S31" s="4"/>
      <c r="T31" s="4"/>
      <c r="U31" s="4"/>
      <c r="V31" s="4"/>
      <c r="W31" s="4"/>
      <c r="X31" s="4"/>
      <c r="Y31" s="4"/>
      <c r="Z31" s="4"/>
    </row>
    <row r="32" spans="1:37" x14ac:dyDescent="0.3">
      <c r="A32" s="38" t="s">
        <v>29</v>
      </c>
      <c r="B32" s="36"/>
      <c r="C32" s="36"/>
      <c r="D32" s="36"/>
      <c r="E32" s="36"/>
      <c r="F32" s="4"/>
      <c r="G32" s="4"/>
      <c r="H32" s="4"/>
      <c r="I32" s="4"/>
      <c r="J32" s="4"/>
      <c r="K32" s="4"/>
      <c r="L32" s="4"/>
      <c r="M32" s="4"/>
      <c r="N32" s="4"/>
      <c r="O32" s="4"/>
      <c r="P32" s="4"/>
      <c r="Q32" s="4"/>
      <c r="R32" s="4"/>
      <c r="S32" s="4"/>
      <c r="T32" s="4"/>
      <c r="U32" s="4"/>
      <c r="V32" s="4"/>
      <c r="W32" s="4"/>
      <c r="X32" s="4"/>
      <c r="Y32" s="4"/>
      <c r="Z32" s="4"/>
    </row>
    <row r="33" spans="1:26" x14ac:dyDescent="0.3">
      <c r="A33" s="9"/>
      <c r="B33" s="4"/>
      <c r="C33" s="4"/>
      <c r="D33" s="4"/>
      <c r="E33" s="4"/>
      <c r="F33" s="4"/>
      <c r="G33" s="4"/>
      <c r="H33" s="4"/>
      <c r="I33" s="4"/>
      <c r="J33" s="4"/>
      <c r="K33" s="4"/>
      <c r="L33" s="4"/>
      <c r="M33" s="4"/>
      <c r="N33" s="4"/>
      <c r="O33" s="4"/>
      <c r="P33" s="4"/>
      <c r="Q33" s="4"/>
      <c r="R33" s="4"/>
      <c r="S33" s="4"/>
      <c r="T33" s="4"/>
      <c r="U33" s="4"/>
      <c r="V33" s="4"/>
      <c r="W33" s="4"/>
      <c r="X33" s="4"/>
      <c r="Y33" s="4"/>
      <c r="Z33" s="4"/>
    </row>
  </sheetData>
  <sheetProtection formatCells="0" formatColumns="0" formatRows="0" insertColumns="0" insertRows="0" insertHyperlinks="0" deleteColumns="0" deleteRows="0" sort="0" autoFilter="0" pivotTables="0"/>
  <mergeCells count="23">
    <mergeCell ref="A32:E32"/>
    <mergeCell ref="A27:E27"/>
    <mergeCell ref="A28:E28"/>
    <mergeCell ref="A29:E29"/>
    <mergeCell ref="A30:E30"/>
    <mergeCell ref="A31:E31"/>
    <mergeCell ref="AI9:AK9"/>
    <mergeCell ref="A24:E24"/>
    <mergeCell ref="A25:E25"/>
    <mergeCell ref="K9:P9"/>
    <mergeCell ref="Q9:T9"/>
    <mergeCell ref="U9:Z9"/>
    <mergeCell ref="AA9:AD9"/>
    <mergeCell ref="AE9:AH9"/>
    <mergeCell ref="T3:V3"/>
    <mergeCell ref="T5:V5"/>
    <mergeCell ref="A8:G8"/>
    <mergeCell ref="A9:A10"/>
    <mergeCell ref="B9:B10"/>
    <mergeCell ref="C9:C10"/>
    <mergeCell ref="D9:J9"/>
    <mergeCell ref="A4:J4"/>
    <mergeCell ref="A26:F2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Fournitures, travaux, services</vt:lpstr>
      <vt:lpstr>Prestations intellectuelles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Utilisateur</cp:lastModifiedBy>
  <dcterms:created xsi:type="dcterms:W3CDTF">2026-03-16T14:28:46Z</dcterms:created>
  <dcterms:modified xsi:type="dcterms:W3CDTF">2026-08-05T10:01:50Z</dcterms:modified>
  <cp:category/>
</cp:coreProperties>
</file>